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50" activeTab="0"/>
  </bookViews>
  <sheets>
    <sheet name="入力シート" sheetId="1" r:id="rId1"/>
    <sheet name="確認シート" sheetId="2" state="hidden" r:id="rId2"/>
    <sheet name="学校一覧" sheetId="3" state="hidden" r:id="rId3"/>
    <sheet name="hidden_list" sheetId="4" state="hidden" r:id="rId4"/>
    <sheet name="受講グループ" sheetId="5" state="hidden" r:id="rId5"/>
  </sheets>
  <definedNames>
    <definedName name="_xlfn.IFERROR" hidden="1">#NAME?</definedName>
    <definedName name="BirthD">'hidden_list'!$Q$9</definedName>
    <definedName name="BirthDD">'hidden_list'!$Q$8</definedName>
    <definedName name="BirthM">'hidden_list'!$P$9</definedName>
    <definedName name="BirthMM">'hidden_list'!$P$8</definedName>
    <definedName name="BirthY">'hidden_list'!$O$9</definedName>
    <definedName name="BirthYY">'hidden_list'!$O$8</definedName>
    <definedName name="CellBikou1">'入力シート'!$E$65</definedName>
    <definedName name="CellBikou2">'入力シート'!$E$73</definedName>
    <definedName name="CellFuriMei">'入力シート'!$J$22</definedName>
    <definedName name="CellFuriSei">'入力シート'!$F$22</definedName>
    <definedName name="CellIPNo">'入力シート'!$F$9</definedName>
    <definedName name="CellKibou11">'入力シート'!$L$52</definedName>
    <definedName name="CellKibou21">'入力シート'!$L$57</definedName>
    <definedName name="CellKouMei">'入力シート'!$J$9</definedName>
    <definedName name="CellMei">'入力シート'!$J$19</definedName>
    <definedName name="CellMenjo">'入力シート'!#REF!</definedName>
    <definedName name="CellReason">'入力シート'!$F$58</definedName>
    <definedName name="CellSei">'入力シート'!$F$19</definedName>
    <definedName name="CellStaffNo">'入力シート'!$F$15</definedName>
    <definedName name="Center">'hidden_list'!$K$13</definedName>
    <definedName name="Eiyou">'hidden_list'!$J$62</definedName>
    <definedName name="Enki">'hidden_list'!$I$27</definedName>
    <definedName name="EnkiD">'hidden_list'!$I$31</definedName>
    <definedName name="EnkiDD">'hidden_list'!$J$31</definedName>
    <definedName name="EnkiM">'hidden_list'!$I$30</definedName>
    <definedName name="EnkiMM">'hidden_list'!$J$30</definedName>
    <definedName name="EnkiY">'hidden_list'!$I$29</definedName>
    <definedName name="EnkiYY">'hidden_list'!$J$29</definedName>
    <definedName name="FBCheckBox1">#REF!</definedName>
    <definedName name="FBCheckBox1_3">#REF!</definedName>
    <definedName name="FBCheckBox1Date">#REF!</definedName>
    <definedName name="FBCheckBox2">#REF!</definedName>
    <definedName name="FBCheckBox2Date">#REF!</definedName>
    <definedName name="FBCheckBox3">#REF!</definedName>
    <definedName name="FBCheckBox3Date">#REF!</definedName>
    <definedName name="FBCheckBoxFirst">#REF!</definedName>
    <definedName name="FBCheckBoxSecond">#REF!</definedName>
    <definedName name="FBComboBoxKibou1">#REF!</definedName>
    <definedName name="FBComboBoxKibou2">#REF!</definedName>
    <definedName name="FBComboBoxKibou2num">#REF!</definedName>
    <definedName name="FBComboBoxKibou3">#REF!</definedName>
    <definedName name="FBComboBoxKibou3num">#REF!</definedName>
    <definedName name="FBComboBoxKibou4">#REF!</definedName>
    <definedName name="FBComboBoxKibou5">#REF!</definedName>
    <definedName name="FBComboBoxKibou6">#REF!</definedName>
    <definedName name="FBInitC">#REF!</definedName>
    <definedName name="FBInitE">#REF!</definedName>
    <definedName name="FBTextBox1">#REF!</definedName>
    <definedName name="FBTextBox2">#REF!</definedName>
    <definedName name="FBTextBox3">#REF!</definedName>
    <definedName name="FriNo">'hidden_list'!#REF!</definedName>
    <definedName name="FriYes">'hidden_list'!#REF!</definedName>
    <definedName name="FuriMei">'入力シート'!$J$22</definedName>
    <definedName name="FuriSei">'入力シート'!$F$22</definedName>
    <definedName name="GakkoList">'学校一覧'!$A$2:$B$421</definedName>
    <definedName name="Heisei">'hidden_list'!$N$8</definedName>
    <definedName name="HeiseiList">'hidden_list'!$C$1:$C$10</definedName>
    <definedName name="hosoku">'hidden_list'!$J$59</definedName>
    <definedName name="hosokuMei">'hidden_list'!$I$59</definedName>
    <definedName name="IPNo">'hidden_list'!$I$5</definedName>
    <definedName name="Kibou">'hidden_list'!$I$13</definedName>
    <definedName name="KibouNo">'hidden_list'!$I$14</definedName>
    <definedName name="KouMei">'hidden_list'!#REF!</definedName>
    <definedName name="Kouza">'hidden_list'!$K$35</definedName>
    <definedName name="KouzaA">'hidden_list'!$E$1</definedName>
    <definedName name="KouzaAB">'hidden_list'!$E$1:$E$2</definedName>
    <definedName name="KouzaAll">'hidden_list'!$E$1:$E$3</definedName>
    <definedName name="KouzaB">'hidden_list'!$E$2</definedName>
    <definedName name="KouzaC">'hidden_list'!$E$3</definedName>
    <definedName name="KouzaList">'hidden_list'!$E$1:$E$3</definedName>
    <definedName name="KouzaNo">'hidden_list'!$J$15</definedName>
    <definedName name="KouzaNot">'hidden_list'!$E$5</definedName>
    <definedName name="Kyoyu">'hidden_list'!$J$60</definedName>
    <definedName name="Mei">'入力シート'!$J$19</definedName>
    <definedName name="Meishi">'hidden_list'!$J$13</definedName>
    <definedName name="MonNo">'hidden_list'!$K$43</definedName>
    <definedName name="MonYes">'hidden_list'!$J$43</definedName>
    <definedName name="Name1">'hidden_list'!$J$55</definedName>
    <definedName name="Name2">'hidden_list'!$J$56</definedName>
    <definedName name="Name3">'hidden_list'!$J$57</definedName>
    <definedName name="NameNo">'hidden_list'!$J$29</definedName>
    <definedName name="_xlnm.Print_Area" localSheetId="0">'入力シート'!$A$1:$S$82</definedName>
    <definedName name="Sei">'入力シート'!$F$19</definedName>
    <definedName name="ShokuMei">'hidden_list'!$I$8</definedName>
    <definedName name="Shokumeihosoku">'hidden_list'!$J$8</definedName>
    <definedName name="ShokuMeiList">'hidden_list'!$A$1:$A$8</definedName>
    <definedName name="Showa">'hidden_list'!$M$8</definedName>
    <definedName name="ShowaList">'hidden_list'!$B$1:$B$31</definedName>
    <definedName name="ThuNo">'hidden_list'!#REF!</definedName>
    <definedName name="ThuYes">'hidden_list'!#REF!</definedName>
    <definedName name="TueNo">'hidden_list'!$K$44</definedName>
    <definedName name="TueYes">'hidden_list'!$J$44</definedName>
    <definedName name="WedNo">'hidden_list'!$K$45</definedName>
    <definedName name="WedYes">'hidden_list'!$J$45</definedName>
    <definedName name="WeekYes">'hidden_list'!$M$41</definedName>
    <definedName name="While1">'hidden_list'!$K$29</definedName>
    <definedName name="While2">'hidden_list'!$L$29</definedName>
    <definedName name="While3">'hidden_list'!$M$29</definedName>
    <definedName name="While4">'hidden_list'!$N$29</definedName>
    <definedName name="Year61">'hidden_list'!$J$58</definedName>
    <definedName name="Yougo">'hidden_list'!$J$61</definedName>
    <definedName name="YYEE">'hidden_list'!$K$8</definedName>
  </definedNames>
  <calcPr fullCalcOnLoad="1"/>
</workbook>
</file>

<file path=xl/sharedStrings.xml><?xml version="1.0" encoding="utf-8"?>
<sst xmlns="http://schemas.openxmlformats.org/spreadsheetml/2006/main" count="4553" uniqueCount="1014">
  <si>
    <t>教諭</t>
  </si>
  <si>
    <t>養護教諭</t>
  </si>
  <si>
    <t>栄養教諭</t>
  </si>
  <si>
    <t>講師（勤務中）</t>
  </si>
  <si>
    <t>ＩＰ電話番号下4桁</t>
  </si>
  <si>
    <t>学校名</t>
  </si>
  <si>
    <t>内山小学校</t>
  </si>
  <si>
    <t>春岡小学校</t>
  </si>
  <si>
    <t>千種小学校</t>
  </si>
  <si>
    <t>千石小学校</t>
  </si>
  <si>
    <t>高見小学校</t>
  </si>
  <si>
    <t>大和小学校</t>
  </si>
  <si>
    <t>田代小学校</t>
  </si>
  <si>
    <t>自由ケ丘小学校</t>
  </si>
  <si>
    <t>上野小学校</t>
  </si>
  <si>
    <t>富士見台小学校</t>
  </si>
  <si>
    <t>東山小学校</t>
  </si>
  <si>
    <t>星ケ丘小学校</t>
  </si>
  <si>
    <t>宮根小学校</t>
  </si>
  <si>
    <t>千代田橋小学校</t>
  </si>
  <si>
    <t>見付小学校</t>
  </si>
  <si>
    <t>今池中学校</t>
  </si>
  <si>
    <t>城山中学校</t>
  </si>
  <si>
    <t>千種台中学校</t>
  </si>
  <si>
    <t>振甫中学校</t>
  </si>
  <si>
    <t>若水中学校</t>
  </si>
  <si>
    <t>千種中学校</t>
  </si>
  <si>
    <t>東星中学校</t>
  </si>
  <si>
    <t>旭丘小学校</t>
  </si>
  <si>
    <t>筒井小学校</t>
  </si>
  <si>
    <t>東桜小学校</t>
  </si>
  <si>
    <t>矢田小学校</t>
  </si>
  <si>
    <t>山吹小学校</t>
  </si>
  <si>
    <t>東白壁小学校</t>
  </si>
  <si>
    <t>葵小学校</t>
  </si>
  <si>
    <t>明倫小学校</t>
  </si>
  <si>
    <t>砂田橋小学校</t>
  </si>
  <si>
    <t>あずま中学校</t>
  </si>
  <si>
    <t>冨士中学校</t>
  </si>
  <si>
    <t>桜丘中学校</t>
  </si>
  <si>
    <t>矢田中学校</t>
  </si>
  <si>
    <t>飯田小学校</t>
  </si>
  <si>
    <t>大杉小学校</t>
  </si>
  <si>
    <t>清水小学校</t>
  </si>
  <si>
    <t>杉村小学校</t>
  </si>
  <si>
    <t>名北小学校</t>
  </si>
  <si>
    <t>金城小学校</t>
  </si>
  <si>
    <t>東志賀小学校</t>
  </si>
  <si>
    <t>城北小学校</t>
  </si>
  <si>
    <t>光城小学校</t>
  </si>
  <si>
    <t>六郷小学校</t>
  </si>
  <si>
    <t>楠小学校</t>
  </si>
  <si>
    <t>味鋺小学校</t>
  </si>
  <si>
    <t>西味鋺小学校</t>
  </si>
  <si>
    <t>楠西小学校</t>
  </si>
  <si>
    <t>如意小学校</t>
  </si>
  <si>
    <t>宮前小学校</t>
  </si>
  <si>
    <t>川中小学校</t>
  </si>
  <si>
    <t>六郷北小学校</t>
  </si>
  <si>
    <t>辻小学校</t>
  </si>
  <si>
    <t>若葉中学校</t>
  </si>
  <si>
    <t>志賀中学校</t>
  </si>
  <si>
    <t>北陵中学校</t>
  </si>
  <si>
    <t>大曽根中学校</t>
  </si>
  <si>
    <t>八王子中学校</t>
  </si>
  <si>
    <t>楠中学校</t>
  </si>
  <si>
    <t>北中学校</t>
  </si>
  <si>
    <t>榎小学校</t>
  </si>
  <si>
    <t>栄生小学校</t>
  </si>
  <si>
    <t>上名古屋小学校</t>
  </si>
  <si>
    <t>城西小学校</t>
  </si>
  <si>
    <t>児玉小学校</t>
  </si>
  <si>
    <t>枇杷島小学校</t>
  </si>
  <si>
    <t>南押切小学校</t>
  </si>
  <si>
    <t>庄内小学校</t>
  </si>
  <si>
    <t>稲生小学校</t>
  </si>
  <si>
    <t>山田小学校</t>
  </si>
  <si>
    <t>平田小学校</t>
  </si>
  <si>
    <t>比良小学校</t>
  </si>
  <si>
    <t>大野木小学校</t>
  </si>
  <si>
    <t>浮野小学校</t>
  </si>
  <si>
    <t>比良西小学校</t>
  </si>
  <si>
    <t>中小田井小学校</t>
  </si>
  <si>
    <t>浄心中学校</t>
  </si>
  <si>
    <t>菊井中学校</t>
  </si>
  <si>
    <t>名塚中学校</t>
  </si>
  <si>
    <t>天神山中学校</t>
  </si>
  <si>
    <t>山田中学校</t>
  </si>
  <si>
    <t>山田東中学校</t>
  </si>
  <si>
    <t>平田中学校</t>
  </si>
  <si>
    <t>中村小学校</t>
  </si>
  <si>
    <t>豊臣小学校</t>
  </si>
  <si>
    <t>ほのか小学校</t>
  </si>
  <si>
    <t>牧野小学校</t>
  </si>
  <si>
    <t>米野小学校</t>
  </si>
  <si>
    <t>日比津小学校</t>
  </si>
  <si>
    <t>諏訪小学校</t>
  </si>
  <si>
    <t>柳小学校</t>
  </si>
  <si>
    <t>稲葉地小学校</t>
  </si>
  <si>
    <t>日吉小学校</t>
  </si>
  <si>
    <t>千成小学校</t>
  </si>
  <si>
    <t>岩塚小学校</t>
  </si>
  <si>
    <t>稲西小学校</t>
  </si>
  <si>
    <t>八社小学校</t>
  </si>
  <si>
    <t>笹島小学校</t>
  </si>
  <si>
    <t>豊国中学校</t>
  </si>
  <si>
    <t>笹島中学校</t>
  </si>
  <si>
    <t>笈瀬中学校</t>
  </si>
  <si>
    <t>御田中学校</t>
  </si>
  <si>
    <t>豊正中学校</t>
  </si>
  <si>
    <t>黄金中学校</t>
  </si>
  <si>
    <t>日比津中学校</t>
  </si>
  <si>
    <t>名城小学校</t>
  </si>
  <si>
    <t>御園小学校</t>
  </si>
  <si>
    <t>栄小学校</t>
  </si>
  <si>
    <t>新栄小学校</t>
  </si>
  <si>
    <t>松原小学校</t>
  </si>
  <si>
    <t>橘小学校</t>
  </si>
  <si>
    <t>平和小学校</t>
  </si>
  <si>
    <t>老松小学校</t>
  </si>
  <si>
    <t>千早小学校</t>
  </si>
  <si>
    <t>大須小学校</t>
  </si>
  <si>
    <t>正木小学校</t>
  </si>
  <si>
    <t>前津中学校</t>
  </si>
  <si>
    <t>丸の内中学校</t>
  </si>
  <si>
    <t>伊勢山中学校</t>
  </si>
  <si>
    <t>白山中学校</t>
  </si>
  <si>
    <t>鶴舞小学校</t>
  </si>
  <si>
    <t>吹上小学校</t>
  </si>
  <si>
    <t>村雲小学校</t>
  </si>
  <si>
    <t>松栄小学校</t>
  </si>
  <si>
    <t>御器所小学校</t>
  </si>
  <si>
    <t>広路小学校</t>
  </si>
  <si>
    <t>川原小学校</t>
  </si>
  <si>
    <t>八事小学校</t>
  </si>
  <si>
    <t>滝川小学校</t>
  </si>
  <si>
    <t>白金小学校</t>
  </si>
  <si>
    <t>伊勝小学校</t>
  </si>
  <si>
    <t>桜山中学校</t>
  </si>
  <si>
    <t>北山中学校</t>
  </si>
  <si>
    <t>川名中学校</t>
  </si>
  <si>
    <t>円上中学校</t>
  </si>
  <si>
    <t>駒方中学校</t>
  </si>
  <si>
    <t>弥富小学校</t>
  </si>
  <si>
    <t>御劔小学校</t>
  </si>
  <si>
    <t>堀田小学校</t>
  </si>
  <si>
    <t>汐路小学校</t>
  </si>
  <si>
    <t>高田小学校</t>
  </si>
  <si>
    <t>瑞穂小学校</t>
  </si>
  <si>
    <t>井戸田小学校</t>
  </si>
  <si>
    <t>穂波小学校</t>
  </si>
  <si>
    <t>豊岡小学校</t>
  </si>
  <si>
    <t>陽明小学校</t>
  </si>
  <si>
    <t>中根小学校</t>
  </si>
  <si>
    <t>田光中学校</t>
  </si>
  <si>
    <t>瑞穂ヶ丘中学校</t>
  </si>
  <si>
    <t>萩山中学校</t>
  </si>
  <si>
    <t>汐路中学校</t>
  </si>
  <si>
    <t>津賀田中学校</t>
  </si>
  <si>
    <t>高蔵小学校</t>
  </si>
  <si>
    <t>旗屋小学校</t>
  </si>
  <si>
    <t>千年小学校</t>
  </si>
  <si>
    <t>船方小学校</t>
  </si>
  <si>
    <t>白鳥小学校</t>
  </si>
  <si>
    <t>野立小学校</t>
  </si>
  <si>
    <t>大宝小学校</t>
  </si>
  <si>
    <t>南養護学校</t>
  </si>
  <si>
    <t>沢上中学校</t>
  </si>
  <si>
    <t>宮中学校</t>
  </si>
  <si>
    <t>日比野中学校</t>
  </si>
  <si>
    <t>日比野(南)中学校</t>
  </si>
  <si>
    <t>広見小学校</t>
  </si>
  <si>
    <t>露橋小学校</t>
  </si>
  <si>
    <t>愛知小学校</t>
  </si>
  <si>
    <t>八熊小学校</t>
  </si>
  <si>
    <t>昭和橋小学校</t>
  </si>
  <si>
    <t>常磐小学校</t>
  </si>
  <si>
    <t>八幡小学校</t>
  </si>
  <si>
    <t>荒子小学校</t>
  </si>
  <si>
    <t>正色小学校</t>
  </si>
  <si>
    <t>篠原小学校</t>
  </si>
  <si>
    <t>戸田小学校</t>
  </si>
  <si>
    <t>豊治小学校</t>
  </si>
  <si>
    <t>千音寺小学校</t>
  </si>
  <si>
    <t>長須賀小学校</t>
  </si>
  <si>
    <t>万場小学校</t>
  </si>
  <si>
    <t>野田小学校</t>
  </si>
  <si>
    <t>明正小学校</t>
  </si>
  <si>
    <t>中島小学校</t>
  </si>
  <si>
    <t>玉川小学校</t>
  </si>
  <si>
    <t>赤星小学校</t>
  </si>
  <si>
    <t>西中島小学校</t>
  </si>
  <si>
    <t>五反田小学校</t>
  </si>
  <si>
    <t>春田小学校</t>
  </si>
  <si>
    <t>西前田小学校</t>
  </si>
  <si>
    <t>西養護学校</t>
  </si>
  <si>
    <t>一色中学校</t>
  </si>
  <si>
    <t>長良中学校</t>
  </si>
  <si>
    <t>山王中学校</t>
  </si>
  <si>
    <t>一柳中学校</t>
  </si>
  <si>
    <t>八幡中学校</t>
  </si>
  <si>
    <t>昭和橋中学校</t>
  </si>
  <si>
    <t>富田中学校</t>
  </si>
  <si>
    <t>はとり中学校</t>
  </si>
  <si>
    <t>助光中学校</t>
  </si>
  <si>
    <t>供米田中学校</t>
  </si>
  <si>
    <t>高杉中学校</t>
  </si>
  <si>
    <t>東築地小学校</t>
  </si>
  <si>
    <t>中川小学校</t>
  </si>
  <si>
    <t>大手小学校</t>
  </si>
  <si>
    <t>港西小学校</t>
  </si>
  <si>
    <t>小碓小学校</t>
  </si>
  <si>
    <t>西築地小学校</t>
  </si>
  <si>
    <t>高木小学校</t>
  </si>
  <si>
    <t>南陽小学校</t>
  </si>
  <si>
    <t>港楽小学校</t>
  </si>
  <si>
    <t>成章小学校</t>
  </si>
  <si>
    <t>明徳小学校</t>
  </si>
  <si>
    <t>稲永小学校</t>
  </si>
  <si>
    <t>東海小学校</t>
  </si>
  <si>
    <t>野跡小学校</t>
  </si>
  <si>
    <t>当知小学校</t>
  </si>
  <si>
    <t>正保小学校</t>
  </si>
  <si>
    <t>神宮寺小学校</t>
  </si>
  <si>
    <t>西福田小学校</t>
  </si>
  <si>
    <t>福田小学校</t>
  </si>
  <si>
    <t>福春小学校</t>
  </si>
  <si>
    <t>港南中学校</t>
  </si>
  <si>
    <t>港北中学校</t>
  </si>
  <si>
    <t>東港中学校</t>
  </si>
  <si>
    <t>南陽中学校</t>
  </si>
  <si>
    <t>宝神中学校</t>
  </si>
  <si>
    <t>当知中学校</t>
  </si>
  <si>
    <t>港明中学校</t>
  </si>
  <si>
    <t>南陽東中学校</t>
  </si>
  <si>
    <t>豊田小学校</t>
  </si>
  <si>
    <t>明治小学校</t>
  </si>
  <si>
    <t>伝馬小学校</t>
  </si>
  <si>
    <t>呼続小学校</t>
  </si>
  <si>
    <t>白水小学校</t>
  </si>
  <si>
    <t>柴田小学校</t>
  </si>
  <si>
    <t>桜小学校</t>
  </si>
  <si>
    <t>菊住小学校</t>
  </si>
  <si>
    <t>道徳小学校</t>
  </si>
  <si>
    <t>笠寺小学校</t>
  </si>
  <si>
    <t>大生小学校</t>
  </si>
  <si>
    <t>宝小学校</t>
  </si>
  <si>
    <t>大磯小学校</t>
  </si>
  <si>
    <t>千鳥小学校</t>
  </si>
  <si>
    <t>星崎小学校</t>
  </si>
  <si>
    <t>春日野小学校</t>
  </si>
  <si>
    <t>笠東小学校</t>
  </si>
  <si>
    <t>宝南小学校</t>
  </si>
  <si>
    <t>本城中学校</t>
  </si>
  <si>
    <t>新郊中学校</t>
  </si>
  <si>
    <t>桜田中学校</t>
  </si>
  <si>
    <t>大江中学校</t>
  </si>
  <si>
    <t>明豊中学校</t>
  </si>
  <si>
    <t>名南中学校</t>
  </si>
  <si>
    <t>南光中学校</t>
  </si>
  <si>
    <t>守山小学校</t>
  </si>
  <si>
    <t>小幡小学校</t>
  </si>
  <si>
    <t>廿軒家小学校</t>
  </si>
  <si>
    <t>大森小学校</t>
  </si>
  <si>
    <t>瀬古小学校</t>
  </si>
  <si>
    <t>鳥羽見小学校</t>
  </si>
  <si>
    <t>志段味東小学校</t>
  </si>
  <si>
    <t>志段味西小学校</t>
  </si>
  <si>
    <t>白沢小学校</t>
  </si>
  <si>
    <t>苗代小学校</t>
  </si>
  <si>
    <t>本地丘小学校</t>
  </si>
  <si>
    <t>天子田小学校</t>
  </si>
  <si>
    <t>二城小学校</t>
  </si>
  <si>
    <t>森孝東小学校</t>
  </si>
  <si>
    <t>森孝西小学校</t>
  </si>
  <si>
    <t>西城小学校</t>
  </si>
  <si>
    <t>小幡北小学校</t>
  </si>
  <si>
    <t>大森北小学校</t>
  </si>
  <si>
    <t>吉根小学校</t>
  </si>
  <si>
    <t>下志段味小学校</t>
  </si>
  <si>
    <t>守山養護学校</t>
  </si>
  <si>
    <t>守山中学校</t>
  </si>
  <si>
    <t>守山東中学校</t>
  </si>
  <si>
    <t>守山西中学校</t>
  </si>
  <si>
    <t>志段味中学校</t>
  </si>
  <si>
    <t>大森中学校</t>
  </si>
  <si>
    <t>守山北中学校</t>
  </si>
  <si>
    <t>森孝中学校</t>
  </si>
  <si>
    <t>鳴海小学校</t>
  </si>
  <si>
    <t>鳴海東部小学校</t>
  </si>
  <si>
    <t>東丘小学校</t>
  </si>
  <si>
    <t>平子小学校</t>
  </si>
  <si>
    <t>鳴子小学校</t>
  </si>
  <si>
    <t>大高小学校</t>
  </si>
  <si>
    <t>有松小学校</t>
  </si>
  <si>
    <t>緑小学校</t>
  </si>
  <si>
    <t>片平小学校</t>
  </si>
  <si>
    <t>戸笠小学校</t>
  </si>
  <si>
    <t>太子小学校</t>
  </si>
  <si>
    <t>浦里小学校</t>
  </si>
  <si>
    <t>旭出小学校</t>
  </si>
  <si>
    <t>黒石小学校</t>
  </si>
  <si>
    <t>神の倉小学校</t>
  </si>
  <si>
    <t>長根台小学校</t>
  </si>
  <si>
    <t>桶狭間小学校</t>
  </si>
  <si>
    <t>相原小学校</t>
  </si>
  <si>
    <t>桃山小学校</t>
  </si>
  <si>
    <t>南陵小学校</t>
  </si>
  <si>
    <t>大高北小学校</t>
  </si>
  <si>
    <t>大高南小学校</t>
  </si>
  <si>
    <t>徳重小学校</t>
  </si>
  <si>
    <t>滝ノ水小学校</t>
  </si>
  <si>
    <t>大清水小学校</t>
  </si>
  <si>
    <t>常安小学校</t>
  </si>
  <si>
    <t>小坂小学校</t>
  </si>
  <si>
    <t>熊の前小学校</t>
  </si>
  <si>
    <t>鳴海中学校</t>
  </si>
  <si>
    <t>大高中学校</t>
  </si>
  <si>
    <t>有松中学校</t>
  </si>
  <si>
    <t>鳴子台中学校</t>
  </si>
  <si>
    <t>東陵中学校</t>
  </si>
  <si>
    <t>千鳥丘中学校</t>
  </si>
  <si>
    <t>神沢中学校</t>
  </si>
  <si>
    <t>扇台中学校</t>
  </si>
  <si>
    <t>滝ノ水中学校</t>
  </si>
  <si>
    <t>左京山中学校</t>
  </si>
  <si>
    <t>鎌倉台中学校</t>
  </si>
  <si>
    <t>神の倉中学校</t>
  </si>
  <si>
    <t>猪高小学校</t>
  </si>
  <si>
    <t>香流小学校</t>
  </si>
  <si>
    <t>高針小学校</t>
  </si>
  <si>
    <t>西山小学校</t>
  </si>
  <si>
    <t>藤が丘小学校</t>
  </si>
  <si>
    <t>猪子石小学校</t>
  </si>
  <si>
    <t>名東小学校</t>
  </si>
  <si>
    <t>蓬来小学校</t>
  </si>
  <si>
    <t>本郷小学校</t>
  </si>
  <si>
    <t>貴船小学校</t>
  </si>
  <si>
    <t>上社小学校</t>
  </si>
  <si>
    <t>引山小学校</t>
  </si>
  <si>
    <t>豊が丘小学校</t>
  </si>
  <si>
    <t>平和が丘小学校</t>
  </si>
  <si>
    <t>極楽小学校</t>
  </si>
  <si>
    <t>前山小学校</t>
  </si>
  <si>
    <t>梅森坂小学校</t>
  </si>
  <si>
    <t>北一社小学校</t>
  </si>
  <si>
    <t>牧の原小学校</t>
  </si>
  <si>
    <t>猪高中学校</t>
  </si>
  <si>
    <t>神丘中学校</t>
  </si>
  <si>
    <t>高針台中学校</t>
  </si>
  <si>
    <t>猪子石中学校</t>
  </si>
  <si>
    <t>藤森中学校</t>
  </si>
  <si>
    <t>牧の池中学校</t>
  </si>
  <si>
    <t>上社中学校</t>
  </si>
  <si>
    <t>香流中学校</t>
  </si>
  <si>
    <t>天白小学校</t>
  </si>
  <si>
    <t>八事東小学校</t>
  </si>
  <si>
    <t>平針小学校</t>
  </si>
  <si>
    <t>植田小学校</t>
  </si>
  <si>
    <t>野並小学校</t>
  </si>
  <si>
    <t>高坂小学校</t>
  </si>
  <si>
    <t>しまだ小学校</t>
  </si>
  <si>
    <t>表山小学校</t>
  </si>
  <si>
    <t>平針南小学校</t>
  </si>
  <si>
    <t>相生小学校</t>
  </si>
  <si>
    <t>大坪小学校</t>
  </si>
  <si>
    <t>山根小学校</t>
  </si>
  <si>
    <t>原小学校</t>
  </si>
  <si>
    <t>植田南小学校</t>
  </si>
  <si>
    <t>平針北小学校</t>
  </si>
  <si>
    <t>植田北小学校</t>
  </si>
  <si>
    <t>植田東小学校</t>
  </si>
  <si>
    <t>天白養護学校</t>
  </si>
  <si>
    <t>天白中学校</t>
  </si>
  <si>
    <t>御幸山中学校</t>
  </si>
  <si>
    <t>久方中学校</t>
  </si>
  <si>
    <t>平針中学校</t>
  </si>
  <si>
    <t>南天白中学校</t>
  </si>
  <si>
    <t>植田中学校</t>
  </si>
  <si>
    <t>原中学校</t>
  </si>
  <si>
    <t>第二幼稚園</t>
  </si>
  <si>
    <t>第一幼稚園</t>
  </si>
  <si>
    <t>大幸幼稚園</t>
  </si>
  <si>
    <t>報徳幼稚園</t>
  </si>
  <si>
    <t>楠西幼稚園</t>
  </si>
  <si>
    <t>おりべ幼稚園</t>
  </si>
  <si>
    <t>第三幼稚園</t>
  </si>
  <si>
    <t>比良西幼稚園</t>
  </si>
  <si>
    <t>吹上幼稚園</t>
  </si>
  <si>
    <t>高田幼稚園</t>
  </si>
  <si>
    <t>常磐幼稚園</t>
  </si>
  <si>
    <t>荒子幼稚園</t>
  </si>
  <si>
    <t>春田幼稚園</t>
  </si>
  <si>
    <t>はとり幼稚園</t>
  </si>
  <si>
    <t>二城幼稚園</t>
  </si>
  <si>
    <t>鳴子幼稚園</t>
  </si>
  <si>
    <t>桶狭間幼稚園</t>
  </si>
  <si>
    <t>大高幼稚園</t>
  </si>
  <si>
    <t>神の倉幼稚園</t>
  </si>
  <si>
    <t>西山台幼稚園</t>
  </si>
  <si>
    <t>猪高幼稚園</t>
  </si>
  <si>
    <t>梅森坂幼稚園</t>
  </si>
  <si>
    <t>植田幼稚園</t>
  </si>
  <si>
    <t>向陽高等学校</t>
  </si>
  <si>
    <t>菊里高等学校</t>
  </si>
  <si>
    <t>桜台高等学校</t>
  </si>
  <si>
    <t>北高等学校</t>
  </si>
  <si>
    <t>緑高等学校</t>
  </si>
  <si>
    <t>富田高等学校</t>
  </si>
  <si>
    <t>山田高等学校</t>
  </si>
  <si>
    <t>西陵高等学校</t>
  </si>
  <si>
    <t>名古屋商業高等学校</t>
  </si>
  <si>
    <t>若宮商業高等学校</t>
  </si>
  <si>
    <t>工業高等学校</t>
  </si>
  <si>
    <t>工芸高等学校</t>
  </si>
  <si>
    <t>中央高等学校</t>
  </si>
  <si>
    <t>名東高等学校</t>
  </si>
  <si>
    <t>教育サポートセンター</t>
  </si>
  <si>
    <t>希望コース・講座選択票　入力フォーム</t>
  </si>
  <si>
    <t>＜以下の太線の枠内に入力してください＞</t>
  </si>
  <si>
    <t>学校番号</t>
  </si>
  <si>
    <t>校（園）名</t>
  </si>
  <si>
    <t>（ＩＰ電話下4桁）</t>
  </si>
  <si>
    <t>職名</t>
  </si>
  <si>
    <t>姓</t>
  </si>
  <si>
    <t>名</t>
  </si>
  <si>
    <t>生年月日</t>
  </si>
  <si>
    <t>申込コース名</t>
  </si>
  <si>
    <t>職名</t>
  </si>
  <si>
    <t>年齢</t>
  </si>
  <si>
    <t>職名一覧</t>
  </si>
  <si>
    <t>名前
漢字</t>
  </si>
  <si>
    <t>名前
ふりがな</t>
  </si>
  <si>
    <t>送り先メールアドレス：</t>
  </si>
  <si>
    <t>講師　教諭</t>
  </si>
  <si>
    <t>講師　養護教諭</t>
  </si>
  <si>
    <t xml:space="preserve">     </t>
  </si>
  <si>
    <t>講師　栄養教諭</t>
  </si>
  <si>
    <t>講師　補足</t>
  </si>
  <si>
    <t>校（園）名</t>
  </si>
  <si>
    <t>実習教師</t>
  </si>
  <si>
    <t>区名</t>
  </si>
  <si>
    <t>校種</t>
  </si>
  <si>
    <t>千種</t>
  </si>
  <si>
    <t>小学校</t>
  </si>
  <si>
    <t>中学校</t>
  </si>
  <si>
    <t>東</t>
  </si>
  <si>
    <t>北</t>
  </si>
  <si>
    <t>西</t>
  </si>
  <si>
    <t>なごや小学校</t>
  </si>
  <si>
    <t>中村</t>
  </si>
  <si>
    <t>中</t>
  </si>
  <si>
    <t>昭和</t>
  </si>
  <si>
    <t>瑞穂</t>
  </si>
  <si>
    <t>熱田</t>
  </si>
  <si>
    <t>特別支援学校</t>
  </si>
  <si>
    <t>中川</t>
  </si>
  <si>
    <t>港</t>
  </si>
  <si>
    <t>南</t>
  </si>
  <si>
    <t>南（分）養護学校</t>
  </si>
  <si>
    <t>守山</t>
  </si>
  <si>
    <t>吉根中学校</t>
  </si>
  <si>
    <t>緑</t>
  </si>
  <si>
    <t>名東</t>
  </si>
  <si>
    <t>天白</t>
  </si>
  <si>
    <t>幼稚園</t>
  </si>
  <si>
    <t>高等学校</t>
  </si>
  <si>
    <t>年</t>
  </si>
  <si>
    <t>日</t>
  </si>
  <si>
    <t>講座（共通）</t>
  </si>
  <si>
    <t>受験できない理由</t>
  </si>
  <si>
    <t>月</t>
  </si>
  <si>
    <t>受　験　日</t>
  </si>
  <si>
    <t>受験の可否</t>
  </si>
  <si>
    <t>通番</t>
  </si>
  <si>
    <t>受講者番号</t>
  </si>
  <si>
    <t>学校番号</t>
  </si>
  <si>
    <t>姓名</t>
  </si>
  <si>
    <t>ふりがな</t>
  </si>
  <si>
    <t>Showa</t>
  </si>
  <si>
    <t>Heisei</t>
  </si>
  <si>
    <t>BirthYY</t>
  </si>
  <si>
    <t>BirthMM</t>
  </si>
  <si>
    <t>BirthDD</t>
  </si>
  <si>
    <t>生年月日</t>
  </si>
  <si>
    <t>学校栄養職員</t>
  </si>
  <si>
    <t>保育士</t>
  </si>
  <si>
    <t>その他</t>
  </si>
  <si>
    <t>a</t>
  </si>
  <si>
    <t>b</t>
  </si>
  <si>
    <t>c</t>
  </si>
  <si>
    <t>d</t>
  </si>
  <si>
    <t>e</t>
  </si>
  <si>
    <t>f</t>
  </si>
  <si>
    <t>g</t>
  </si>
  <si>
    <t>h</t>
  </si>
  <si>
    <t>i</t>
  </si>
  <si>
    <t>j</t>
  </si>
  <si>
    <t>k</t>
  </si>
  <si>
    <t>l</t>
  </si>
  <si>
    <t>m</t>
  </si>
  <si>
    <t>n</t>
  </si>
  <si>
    <t>o</t>
  </si>
  <si>
    <t>p</t>
  </si>
  <si>
    <t>q</t>
  </si>
  <si>
    <t>ab</t>
  </si>
  <si>
    <t>ac</t>
  </si>
  <si>
    <t>ad</t>
  </si>
  <si>
    <t>ae</t>
  </si>
  <si>
    <t>af</t>
  </si>
  <si>
    <t>ah</t>
  </si>
  <si>
    <t>ai</t>
  </si>
  <si>
    <t>aj</t>
  </si>
  <si>
    <t>ak</t>
  </si>
  <si>
    <t>am</t>
  </si>
  <si>
    <t>an</t>
  </si>
  <si>
    <t>ao</t>
  </si>
  <si>
    <t>ap</t>
  </si>
  <si>
    <t>aq</t>
  </si>
  <si>
    <t>ar</t>
  </si>
  <si>
    <t>as</t>
  </si>
  <si>
    <t>at</t>
  </si>
  <si>
    <t>av</t>
  </si>
  <si>
    <t>aw</t>
  </si>
  <si>
    <t>コース名</t>
  </si>
  <si>
    <t>コース番号</t>
  </si>
  <si>
    <t>受講パターン</t>
  </si>
  <si>
    <t>班</t>
  </si>
  <si>
    <t>受講料</t>
  </si>
  <si>
    <t>必修</t>
  </si>
  <si>
    <t>選択必修</t>
  </si>
  <si>
    <t>選択①</t>
  </si>
  <si>
    <t>選択②</t>
  </si>
  <si>
    <t>選択③</t>
  </si>
  <si>
    <t>代替研修①</t>
  </si>
  <si>
    <t>代替研修②</t>
  </si>
  <si>
    <t>代替研修③</t>
  </si>
  <si>
    <t>代替研修④</t>
  </si>
  <si>
    <t>修了確認期限年</t>
  </si>
  <si>
    <t>修了確認期限月</t>
  </si>
  <si>
    <t>修了確認期限日</t>
  </si>
  <si>
    <t>2年2か月前の日付</t>
  </si>
  <si>
    <t>受講領域１</t>
  </si>
  <si>
    <t>受講領域２</t>
  </si>
  <si>
    <t>受講領域３</t>
  </si>
  <si>
    <t>受講領域４</t>
  </si>
  <si>
    <t>受講領域５</t>
  </si>
  <si>
    <t>名市大１時限目</t>
  </si>
  <si>
    <t>名市大２時限目</t>
  </si>
  <si>
    <t>名市大３時限目</t>
  </si>
  <si>
    <t>名市大４時限目</t>
  </si>
  <si>
    <t>名市大５時限目</t>
  </si>
  <si>
    <t>受験日８／２１</t>
  </si>
  <si>
    <t>受験日８／２２</t>
  </si>
  <si>
    <t>受験日８／２３</t>
  </si>
  <si>
    <t>名市大受験日</t>
  </si>
  <si>
    <t>午前午後</t>
  </si>
  <si>
    <t>名市大教室</t>
  </si>
  <si>
    <t>備考１</t>
  </si>
  <si>
    <t>備考２</t>
  </si>
  <si>
    <t>記録</t>
  </si>
  <si>
    <t>できる</t>
  </si>
  <si>
    <t>できない</t>
  </si>
  <si>
    <t>コース</t>
  </si>
  <si>
    <t>グループ</t>
  </si>
  <si>
    <t>①</t>
  </si>
  <si>
    <t>②</t>
  </si>
  <si>
    <t>③</t>
  </si>
  <si>
    <t>⑥</t>
  </si>
  <si>
    <t>⑦</t>
  </si>
  <si>
    <t>④</t>
  </si>
  <si>
    <t>⑤</t>
  </si>
  <si>
    <t>⑮</t>
  </si>
  <si>
    <t>－</t>
  </si>
  <si>
    <t>⑯</t>
  </si>
  <si>
    <t>⑰</t>
  </si>
  <si>
    <t>⑱</t>
  </si>
  <si>
    <t>1A</t>
  </si>
  <si>
    <t>1B</t>
  </si>
  <si>
    <t>1C</t>
  </si>
  <si>
    <t>2A</t>
  </si>
  <si>
    <t>2B</t>
  </si>
  <si>
    <t>2C</t>
  </si>
  <si>
    <t>③</t>
  </si>
  <si>
    <t>④</t>
  </si>
  <si>
    <t>⑤</t>
  </si>
  <si>
    <t>⑩</t>
  </si>
  <si>
    <t>⑪</t>
  </si>
  <si>
    <t>⑫</t>
  </si>
  <si>
    <t>受講グループ（通常・代替）</t>
  </si>
  <si>
    <t>昭和</t>
  </si>
  <si>
    <t>平成</t>
  </si>
  <si>
    <t>ふりがな</t>
  </si>
  <si>
    <t>PW</t>
  </si>
  <si>
    <t>ag</t>
  </si>
  <si>
    <t>al</t>
  </si>
  <si>
    <t>au</t>
  </si>
  <si>
    <t>ax</t>
  </si>
  <si>
    <t>PW</t>
  </si>
  <si>
    <t>職員番号</t>
  </si>
  <si>
    <t>パス</t>
  </si>
  <si>
    <t>職員番号</t>
  </si>
  <si>
    <t>代替研修⑤</t>
  </si>
  <si>
    <t>修了確認期限または有効期間満了日</t>
  </si>
  <si>
    <t>講習の受講・履修確認試験受験時に配慮してほしいこと、名前について配慮してほしいことがあれば入力してください。</t>
  </si>
  <si>
    <t>試験会場</t>
  </si>
  <si>
    <t>名市大受験日</t>
  </si>
  <si>
    <t>名市大教室</t>
  </si>
  <si>
    <t>交換</t>
  </si>
  <si>
    <t>校種区分</t>
  </si>
  <si>
    <t>６１歳以上特例</t>
  </si>
  <si>
    <t>上記の名前のままで構わない</t>
  </si>
  <si>
    <t>書類は違う名前で送ってほしい</t>
  </si>
  <si>
    <t>コンピュータで表記できない</t>
  </si>
  <si>
    <t>ay</t>
  </si>
  <si>
    <t>az</t>
  </si>
  <si>
    <t>ba</t>
  </si>
  <si>
    <t>bb</t>
  </si>
  <si>
    <t>bc</t>
  </si>
  <si>
    <t>bd</t>
  </si>
  <si>
    <t>be</t>
  </si>
  <si>
    <t>bf</t>
  </si>
  <si>
    <t>bg</t>
  </si>
  <si>
    <t>bh</t>
  </si>
  <si>
    <t>bi</t>
  </si>
  <si>
    <t>bj</t>
  </si>
  <si>
    <t>備考１</t>
  </si>
  <si>
    <t>校種区分</t>
  </si>
  <si>
    <t>上記の名前のままで構わない</t>
  </si>
  <si>
    <t>書類は違う名前で送ってほしい</t>
  </si>
  <si>
    <t>コンピュータで表記されない</t>
  </si>
  <si>
    <t>６１歳以上特例</t>
  </si>
  <si>
    <t>パス</t>
  </si>
  <si>
    <t>下記の【備考２】に園名を入れてください。</t>
  </si>
  <si>
    <t>下記の【備考２】に学校名を入れてください。</t>
  </si>
  <si>
    <t>備考１</t>
  </si>
  <si>
    <t>延期申請をしている</t>
  </si>
  <si>
    <t>延期申請をしている</t>
  </si>
  <si>
    <t/>
  </si>
  <si>
    <t>w</t>
  </si>
  <si>
    <t>x</t>
  </si>
  <si>
    <t>y</t>
  </si>
  <si>
    <t>z</t>
  </si>
  <si>
    <t>aa</t>
  </si>
  <si>
    <t>bk</t>
  </si>
  <si>
    <r>
      <t>受験日の調査（</t>
    </r>
    <r>
      <rPr>
        <b/>
        <sz val="11"/>
        <rFont val="ＭＳ Ｐゴシック"/>
        <family val="3"/>
      </rPr>
      <t>e-ラーニングコース</t>
    </r>
    <r>
      <rPr>
        <b/>
        <sz val="11"/>
        <color indexed="8"/>
        <rFont val="ＭＳ Ｐゴシック"/>
        <family val="3"/>
      </rPr>
      <t>を選択した方のみ）　※会場は名市大です。</t>
    </r>
  </si>
  <si>
    <t>Ａコース　教諭・栄養教諭向け　対象免許種　教・栄</t>
  </si>
  <si>
    <t>Ｂコース　幼稚園教諭向け　　　対象免許種　教</t>
  </si>
  <si>
    <t>Ｃコース　養護教諭向け　　　　対象免許種　教・養</t>
  </si>
  <si>
    <t>対応する免許種に注意してください。</t>
  </si>
  <si>
    <t>A～Ｃのコースを選択してください。</t>
  </si>
  <si>
    <t>While2</t>
  </si>
  <si>
    <t>While3</t>
  </si>
  <si>
    <t>While4</t>
  </si>
  <si>
    <t>必修</t>
  </si>
  <si>
    <t>選択必修</t>
  </si>
  <si>
    <t>選択①
-A、B、C</t>
  </si>
  <si>
    <t>選択②</t>
  </si>
  <si>
    <t>選択③</t>
  </si>
  <si>
    <t>受講料</t>
  </si>
  <si>
    <t>受講領域
１</t>
  </si>
  <si>
    <t>受講領域
２</t>
  </si>
  <si>
    <t>受講領域
３</t>
  </si>
  <si>
    <t>受講領域
４</t>
  </si>
  <si>
    <t>受講領域
５</t>
  </si>
  <si>
    <t>名市大
１時限</t>
  </si>
  <si>
    <t>名市大
２時限</t>
  </si>
  <si>
    <t>名市大
３時限</t>
  </si>
  <si>
    <t>名市大
４時限</t>
  </si>
  <si>
    <t>名市大
５時限</t>
  </si>
  <si>
    <t>①②③⑥⑦</t>
  </si>
  <si>
    <t>選択①-A</t>
  </si>
  <si>
    <t>①②④⑥⑦</t>
  </si>
  <si>
    <t>選択①-B</t>
  </si>
  <si>
    <t>①②⑤⑥⑦</t>
  </si>
  <si>
    <t>選択①-C</t>
  </si>
  <si>
    <t>⑮⑯③⑥⑦</t>
  </si>
  <si>
    <t>－</t>
  </si>
  <si>
    <t>⑮⑯④⑥⑦</t>
  </si>
  <si>
    <t>⑮⑯⑤⑥⑦</t>
  </si>
  <si>
    <t>①⑰③⑥⑦</t>
  </si>
  <si>
    <t>①⑰④⑥⑦</t>
  </si>
  <si>
    <t>①⑰⑤⑥⑦</t>
  </si>
  <si>
    <t>⑰</t>
  </si>
  <si>
    <t>⑤</t>
  </si>
  <si>
    <t>①⑱③⑥⑦</t>
  </si>
  <si>
    <t>③</t>
  </si>
  <si>
    <t>①⑱④⑥⑦</t>
  </si>
  <si>
    <t>⑱</t>
  </si>
  <si>
    <t>④</t>
  </si>
  <si>
    <t>⑥</t>
  </si>
  <si>
    <t>⑦</t>
  </si>
  <si>
    <t>－</t>
  </si>
  <si>
    <t>①⑱⑤⑥⑦</t>
  </si>
  <si>
    <t>①②⑲</t>
  </si>
  <si>
    <t>⑲</t>
  </si>
  <si>
    <t>①②⑳</t>
  </si>
  <si>
    <t>⑳</t>
  </si>
  <si>
    <t>①②㉑</t>
  </si>
  <si>
    <t>㉑</t>
  </si>
  <si>
    <t>－</t>
  </si>
  <si>
    <t>①②㉒</t>
  </si>
  <si>
    <t>①</t>
  </si>
  <si>
    <t>②</t>
  </si>
  <si>
    <t>㉒</t>
  </si>
  <si>
    <t>①②㉓㉔⑦</t>
  </si>
  <si>
    <t>㉓</t>
  </si>
  <si>
    <t>㉔</t>
  </si>
  <si>
    <t>－</t>
  </si>
  <si>
    <t>①②㉕⑥⑦</t>
  </si>
  <si>
    <t>㉕</t>
  </si>
  <si>
    <t>⑥</t>
  </si>
  <si>
    <t>①②③㉖⑦</t>
  </si>
  <si>
    <t>③</t>
  </si>
  <si>
    <t>㉖</t>
  </si>
  <si>
    <t>①②④㉖⑦</t>
  </si>
  <si>
    <t>④</t>
  </si>
  <si>
    <t>①②⑤㉖⑦</t>
  </si>
  <si>
    <t>㉖</t>
  </si>
  <si>
    <t>⑦</t>
  </si>
  <si>
    <t>①②③⑥㉗</t>
  </si>
  <si>
    <t>㉗</t>
  </si>
  <si>
    <t>①②④⑥㉗</t>
  </si>
  <si>
    <t>①②⑤⑥㉗</t>
  </si>
  <si>
    <t>①②③㉘⑦</t>
  </si>
  <si>
    <t>㉘</t>
  </si>
  <si>
    <t>①②④㉘⑦</t>
  </si>
  <si>
    <t>①②⑤㉘⑦</t>
  </si>
  <si>
    <t>⑤</t>
  </si>
  <si>
    <t>⑮⑯⑳</t>
  </si>
  <si>
    <t>⑮</t>
  </si>
  <si>
    <t>⑯</t>
  </si>
  <si>
    <t>⑮⑯㉑</t>
  </si>
  <si>
    <t>⑮</t>
  </si>
  <si>
    <t>⑯</t>
  </si>
  <si>
    <t>㉑</t>
  </si>
  <si>
    <t>－</t>
  </si>
  <si>
    <t>⑮⑯㉒</t>
  </si>
  <si>
    <t>㉒</t>
  </si>
  <si>
    <t>⑮⑯㉓㉔⑦</t>
  </si>
  <si>
    <t>㉓</t>
  </si>
  <si>
    <t>㉔</t>
  </si>
  <si>
    <t>⑮⑯㉕⑥⑦</t>
  </si>
  <si>
    <t>㉕</t>
  </si>
  <si>
    <t>⑥</t>
  </si>
  <si>
    <t>⑦</t>
  </si>
  <si>
    <t>⑮⑯③㉖⑦</t>
  </si>
  <si>
    <t>③</t>
  </si>
  <si>
    <t>㉖</t>
  </si>
  <si>
    <t>⑦</t>
  </si>
  <si>
    <t>⑮⑯④㉖⑦</t>
  </si>
  <si>
    <t>④</t>
  </si>
  <si>
    <t>⑮⑯⑤㉖⑦</t>
  </si>
  <si>
    <t>⑤</t>
  </si>
  <si>
    <t>㉖</t>
  </si>
  <si>
    <t>⑮⑯③⑥㉗</t>
  </si>
  <si>
    <t>③</t>
  </si>
  <si>
    <t>⑥</t>
  </si>
  <si>
    <t>㉗</t>
  </si>
  <si>
    <t>⑮⑯④⑥㉗</t>
  </si>
  <si>
    <t>⑮⑯⑤⑥㉗</t>
  </si>
  <si>
    <t>⑤</t>
  </si>
  <si>
    <t>㉗</t>
  </si>
  <si>
    <t>⑮⑯③㉘⑦</t>
  </si>
  <si>
    <t>㉘</t>
  </si>
  <si>
    <t>⑮⑯④㉘⑦</t>
  </si>
  <si>
    <t>㉘</t>
  </si>
  <si>
    <t>⑮⑯⑤㉘⑦</t>
  </si>
  <si>
    <t>㉘</t>
  </si>
  <si>
    <t>①⑰⑳</t>
  </si>
  <si>
    <t>⑳</t>
  </si>
  <si>
    <t>①⑰㉑</t>
  </si>
  <si>
    <t>㉑</t>
  </si>
  <si>
    <t>①⑰㉓㉔⑦</t>
  </si>
  <si>
    <t>①⑰㉕⑥⑦</t>
  </si>
  <si>
    <t>①⑰③㉖⑦</t>
  </si>
  <si>
    <t>①⑰④㉖⑦</t>
  </si>
  <si>
    <t>⑰</t>
  </si>
  <si>
    <t>④</t>
  </si>
  <si>
    <t>①⑰⑤㉖⑦</t>
  </si>
  <si>
    <t>①⑰③⑥㉗</t>
  </si>
  <si>
    <t>㉗</t>
  </si>
  <si>
    <t>①⑰④⑥㉗</t>
  </si>
  <si>
    <t>①</t>
  </si>
  <si>
    <t>①⑰⑤⑥㉗</t>
  </si>
  <si>
    <t>①⑱⑳</t>
  </si>
  <si>
    <t>⑱</t>
  </si>
  <si>
    <t>⑳</t>
  </si>
  <si>
    <t>①⑱㉑</t>
  </si>
  <si>
    <t>①⑱㉓㉔⑦</t>
  </si>
  <si>
    <t>㉓</t>
  </si>
  <si>
    <t>㉔</t>
  </si>
  <si>
    <t>①⑱㉕⑥⑦</t>
  </si>
  <si>
    <t>①⑱③㉖⑦</t>
  </si>
  <si>
    <t>①⑱④㉖⑦</t>
  </si>
  <si>
    <t>①⑱⑤㉖⑦</t>
  </si>
  <si>
    <t>①⑱③⑥㉗</t>
  </si>
  <si>
    <t>①⑱④⑥㉗</t>
  </si>
  <si>
    <t>①⑱⑤⑥㉗</t>
  </si>
  <si>
    <t>①②㉓㉔㉗</t>
  </si>
  <si>
    <t>①</t>
  </si>
  <si>
    <t>②</t>
  </si>
  <si>
    <t>選択必修</t>
  </si>
  <si>
    <t>①②㉕㉖⑦</t>
  </si>
  <si>
    <t>①</t>
  </si>
  <si>
    <t>㉕</t>
  </si>
  <si>
    <t>選択③</t>
  </si>
  <si>
    <t>①②㉕⑥㉗</t>
  </si>
  <si>
    <t>選択②</t>
  </si>
  <si>
    <t>①②③㉖㉗</t>
  </si>
  <si>
    <t>①②④㉖㉗</t>
  </si>
  <si>
    <t>①②⑤㉖㉗</t>
  </si>
  <si>
    <t>①②③㉘㉗</t>
  </si>
  <si>
    <t>③　</t>
  </si>
  <si>
    <t>①②④㉘㉗</t>
  </si>
  <si>
    <t>①②⑤㉘㉗</t>
  </si>
  <si>
    <t>⑮⑯㉓㉔㉗</t>
  </si>
  <si>
    <t>⑮⑯㉕㉖⑦</t>
  </si>
  <si>
    <t>⑮⑯㉕⑥㉗</t>
  </si>
  <si>
    <t>⑮⑯③㉖㉗</t>
  </si>
  <si>
    <t>⑮⑯④㉖㉗</t>
  </si>
  <si>
    <t>⑮⑯⑤㉖㉗</t>
  </si>
  <si>
    <t>⑮⑯③㉘㉗</t>
  </si>
  <si>
    <t>⑮⑯④㉘㉗</t>
  </si>
  <si>
    <t>⑮⑯⑤㉘㉗</t>
  </si>
  <si>
    <t>①⑰㉓㉔㉗</t>
  </si>
  <si>
    <t>①⑰㉕㉖⑦</t>
  </si>
  <si>
    <t>①⑰㉕⑥㉗</t>
  </si>
  <si>
    <t>選択②</t>
  </si>
  <si>
    <t>①⑰③㉖㉗</t>
  </si>
  <si>
    <t>①⑰④㉖㉗</t>
  </si>
  <si>
    <t>①⑰⑤㉖㉗</t>
  </si>
  <si>
    <t>①⑱㉓㉔㉗</t>
  </si>
  <si>
    <t>①⑱㉕㉖⑦</t>
  </si>
  <si>
    <t>①⑱㉕⑥㉗</t>
  </si>
  <si>
    <t>①⑱③㉖㉗</t>
  </si>
  <si>
    <t>①⑱④㉖㉗</t>
  </si>
  <si>
    <t>①⑱⑤㉖㉗</t>
  </si>
  <si>
    <t>①②㉕㉖㉗</t>
  </si>
  <si>
    <t>②</t>
  </si>
  <si>
    <t>選択必修</t>
  </si>
  <si>
    <t>⑮⑯㉕㉖㉗</t>
  </si>
  <si>
    <t>①⑰㉕㉖㉗</t>
  </si>
  <si>
    <t>必修</t>
  </si>
  <si>
    <t>①⑱㉕㉖㉗</t>
  </si>
  <si>
    <t>⑧⑨⑩⑬⑭</t>
  </si>
  <si>
    <t>⑧</t>
  </si>
  <si>
    <t>⑨</t>
  </si>
  <si>
    <t>⑩</t>
  </si>
  <si>
    <t>⑬</t>
  </si>
  <si>
    <t>⑭</t>
  </si>
  <si>
    <t>⑧⑨⑪⑬⑭</t>
  </si>
  <si>
    <t>⑪</t>
  </si>
  <si>
    <t>⑧⑨⑫⑬⑭</t>
  </si>
  <si>
    <t>⑫</t>
  </si>
  <si>
    <t>⑮⑯⑩⑬⑭</t>
  </si>
  <si>
    <t>⑮⑯⑪⑬⑭</t>
  </si>
  <si>
    <t>⑮⑯⑫⑬⑭</t>
  </si>
  <si>
    <t>⑧⑰⑩⑬⑭</t>
  </si>
  <si>
    <t>⑧⑰⑪⑬⑭</t>
  </si>
  <si>
    <t>⑧⑰⑫⑬⑭</t>
  </si>
  <si>
    <t>⑧⑱⑩⑬⑭</t>
  </si>
  <si>
    <t>⑧⑱⑪⑬⑭</t>
  </si>
  <si>
    <t>⑧⑱⑫⑬⑭</t>
  </si>
  <si>
    <t>⑧⑨⑲</t>
  </si>
  <si>
    <t>⑧⑨⑳</t>
  </si>
  <si>
    <t>⑧⑨㉑</t>
  </si>
  <si>
    <t>⑧⑨㉒</t>
  </si>
  <si>
    <t>⑧</t>
  </si>
  <si>
    <t>⑨</t>
  </si>
  <si>
    <t>⑧⑨㉓㉔⑭</t>
  </si>
  <si>
    <t>⑧⑨㉕⑬⑭</t>
  </si>
  <si>
    <t>⑬</t>
  </si>
  <si>
    <t>⑧⑨⑩㉖⑭</t>
  </si>
  <si>
    <t>⑩</t>
  </si>
  <si>
    <t>⑧⑨⑪㉖⑭</t>
  </si>
  <si>
    <t>⑪</t>
  </si>
  <si>
    <t>⑧⑨⑫㉖⑭</t>
  </si>
  <si>
    <t>⑭</t>
  </si>
  <si>
    <t>⑧⑨⑩⑬㉗</t>
  </si>
  <si>
    <t>⑧⑨⑪⑬㉗</t>
  </si>
  <si>
    <t>⑧</t>
  </si>
  <si>
    <t>㉗</t>
  </si>
  <si>
    <t>⑧⑨⑫⑬㉗</t>
  </si>
  <si>
    <t>⑨</t>
  </si>
  <si>
    <t>⑧⑨⑩㉘⑭</t>
  </si>
  <si>
    <t>⑧⑨⑪㉘⑭</t>
  </si>
  <si>
    <t>⑧⑨⑫㉘⑭</t>
  </si>
  <si>
    <t>⑫</t>
  </si>
  <si>
    <t>⑮⑯㉑</t>
  </si>
  <si>
    <t>㉑</t>
  </si>
  <si>
    <t>－</t>
  </si>
  <si>
    <t>⑮⑯㉒</t>
  </si>
  <si>
    <t>㉒</t>
  </si>
  <si>
    <t>⑮⑯㉓㉔⑭</t>
  </si>
  <si>
    <t>㉓</t>
  </si>
  <si>
    <t>⑮⑯㉕⑬⑭</t>
  </si>
  <si>
    <t>㉕</t>
  </si>
  <si>
    <t>⑮⑯⑩㉖⑭</t>
  </si>
  <si>
    <t>⑮⑯⑪㉖⑭</t>
  </si>
  <si>
    <t>⑮⑯⑫㉖⑭</t>
  </si>
  <si>
    <t>⑮⑯⑩⑬㉗</t>
  </si>
  <si>
    <t>⑮⑯⑪⑬㉗</t>
  </si>
  <si>
    <t>⑮⑯⑫⑬㉗</t>
  </si>
  <si>
    <t>⑮⑯⑩㉘⑭</t>
  </si>
  <si>
    <t>⑮⑯⑪㉘⑭</t>
  </si>
  <si>
    <t>⑮⑯⑫㉘⑭</t>
  </si>
  <si>
    <t>⑫</t>
  </si>
  <si>
    <t>⑧⑰⑳</t>
  </si>
  <si>
    <t>⑳</t>
  </si>
  <si>
    <t>－</t>
  </si>
  <si>
    <t>⑧⑰㉑</t>
  </si>
  <si>
    <t>⑧⑰㉓㉔⑭</t>
  </si>
  <si>
    <t>⑧⑰㉕⑬⑭</t>
  </si>
  <si>
    <t>⑧⑰⑩㉖⑭</t>
  </si>
  <si>
    <t>⑧⑰⑪㉖⑭</t>
  </si>
  <si>
    <t>⑧⑰⑫㉖⑭</t>
  </si>
  <si>
    <t>⑧⑰⑩⑬㉗</t>
  </si>
  <si>
    <t>⑧⑰⑪⑬㉗</t>
  </si>
  <si>
    <t>⑧⑰⑫⑬㉗</t>
  </si>
  <si>
    <t>⑧⑱⑳</t>
  </si>
  <si>
    <t>⑧⑱㉑</t>
  </si>
  <si>
    <t>⑧⑱㉓㉔⑭</t>
  </si>
  <si>
    <t>㉔</t>
  </si>
  <si>
    <t>⑧⑱㉕⑬⑭</t>
  </si>
  <si>
    <t>㉕</t>
  </si>
  <si>
    <t>⑧⑱⑩㉖⑭</t>
  </si>
  <si>
    <t>⑧⑱⑪㉖⑭</t>
  </si>
  <si>
    <t>⑧⑱⑫㉖⑭</t>
  </si>
  <si>
    <t>⑧⑱⑩⑬㉗</t>
  </si>
  <si>
    <t>⑩</t>
  </si>
  <si>
    <t>⑧⑱⑪⑬㉗</t>
  </si>
  <si>
    <t>⑧⑱⑫⑬㉗</t>
  </si>
  <si>
    <t>⑧⑨㉓㉔㉗</t>
  </si>
  <si>
    <t>㉔</t>
  </si>
  <si>
    <t>⑧⑨㉕㉖⑭</t>
  </si>
  <si>
    <t>⑭</t>
  </si>
  <si>
    <t>⑧⑨㉕⑬㉗</t>
  </si>
  <si>
    <t>⑧⑨⑩㉖㉗</t>
  </si>
  <si>
    <t>⑧⑨⑪㉖㉗</t>
  </si>
  <si>
    <t>⑧⑨⑫㉖㉗</t>
  </si>
  <si>
    <t>－</t>
  </si>
  <si>
    <t>⑧⑨⑩㉘㉗</t>
  </si>
  <si>
    <t>⑧</t>
  </si>
  <si>
    <t>⑧⑨⑪㉘㉗</t>
  </si>
  <si>
    <t>⑧⑨⑫㉘㉗</t>
  </si>
  <si>
    <t>⑮⑯㉓㉔㉗</t>
  </si>
  <si>
    <t>㉗</t>
  </si>
  <si>
    <t>⑮⑯㉕㉖⑭</t>
  </si>
  <si>
    <t>⑮</t>
  </si>
  <si>
    <t>⑮⑯㉕⑬㉗</t>
  </si>
  <si>
    <t>⑮⑯⑩㉖㉗</t>
  </si>
  <si>
    <t>⑮⑯⑪㉖㉗</t>
  </si>
  <si>
    <t>⑮</t>
  </si>
  <si>
    <t>⑮⑯⑫㉖㉗</t>
  </si>
  <si>
    <t>⑮⑯⑩㉘㉗</t>
  </si>
  <si>
    <t>㉘</t>
  </si>
  <si>
    <t>⑮⑯⑪㉘㉗</t>
  </si>
  <si>
    <t>⑮⑯⑫㉘㉗</t>
  </si>
  <si>
    <t>㉗</t>
  </si>
  <si>
    <t>⑧⑰㉓㉔㉗</t>
  </si>
  <si>
    <t>⑧⑰㉕㉖⑭</t>
  </si>
  <si>
    <t>⑧⑰㉕⑬㉗</t>
  </si>
  <si>
    <t>⑧⑰⑩㉖㉗</t>
  </si>
  <si>
    <t>⑧⑰⑪㉖㉗</t>
  </si>
  <si>
    <t>⑪</t>
  </si>
  <si>
    <t>⑧⑰⑫㉖㉗</t>
  </si>
  <si>
    <t>⑧⑱㉓㉔㉗</t>
  </si>
  <si>
    <t>⑧⑱㉕㉖⑭</t>
  </si>
  <si>
    <t>⑧⑱㉕⑬㉗</t>
  </si>
  <si>
    <t>⑧⑱⑩㉖㉗</t>
  </si>
  <si>
    <t>⑧⑱⑪㉖㉗</t>
  </si>
  <si>
    <t>⑧⑱⑫㉖㉗</t>
  </si>
  <si>
    <t>⑧⑨㉕㉖㉗</t>
  </si>
  <si>
    <t>⑨　</t>
  </si>
  <si>
    <t>㉖</t>
  </si>
  <si>
    <t>⑮⑯㉕㉖㉗</t>
  </si>
  <si>
    <t>⑧⑰㉕㉖㉗</t>
  </si>
  <si>
    <t>⑰</t>
  </si>
  <si>
    <t>⑧⑱㉕㉖㉗</t>
  </si>
  <si>
    <t>⑱</t>
  </si>
  <si>
    <t>コース１：ｅ－ラン　コース２：講義式</t>
  </si>
  <si>
    <t>J20</t>
  </si>
  <si>
    <t>I20</t>
  </si>
  <si>
    <t>受験日の調査</t>
  </si>
  <si>
    <t>延期申請</t>
  </si>
  <si>
    <t>過ぎてる</t>
  </si>
  <si>
    <t>While1</t>
  </si>
  <si>
    <t>(予備）</t>
  </si>
  <si>
    <t>Ａコース　教諭・栄養教諭向け</t>
  </si>
  <si>
    <t>Ｂコース　幼稚園教諭向け</t>
  </si>
  <si>
    <t>Ｃコース　養護教諭向け</t>
  </si>
  <si>
    <t>愛教大附属幼稚園</t>
  </si>
  <si>
    <t>愛教大附属名古屋小学校</t>
  </si>
  <si>
    <t>愛教大附属名古屋中学校</t>
  </si>
  <si>
    <t>教諭</t>
  </si>
  <si>
    <t>-</t>
  </si>
  <si>
    <t>（７ケタ）</t>
  </si>
  <si>
    <t>8/19（水）</t>
  </si>
  <si>
    <t>8/20（木）</t>
  </si>
  <si>
    <t>8/21（金）</t>
  </si>
  <si>
    <t>愛知花子</t>
  </si>
  <si>
    <t>あいちはなこ</t>
  </si>
  <si>
    <t>ｅ－ラン</t>
  </si>
  <si>
    <t>①</t>
  </si>
  <si>
    <t>②</t>
  </si>
  <si>
    <t>③</t>
  </si>
  <si>
    <t>⑥</t>
  </si>
  <si>
    <t>⑦</t>
  </si>
  <si>
    <t>no</t>
  </si>
  <si>
    <t>受験日８／１９</t>
  </si>
  <si>
    <t>受験日８／２０</t>
  </si>
  <si>
    <t>menkyo@air.ocn.ne.jp</t>
  </si>
  <si>
    <t>20200220 講師(登録中)をはずす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</si>
</sst>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lt;=999]000;[&lt;=9999]000\-00;000\-0000"/>
    <numFmt numFmtId="183" formatCode="#######"/>
    <numFmt numFmtId="184" formatCode="[$]ggge&quot;年&quot;m&quot;月&quot;d&quot;日&quot;;@"/>
    <numFmt numFmtId="185" formatCode="[$-411]gge&quot;年&quot;m&quot;月&quot;d&quot;日&quot;;@"/>
    <numFmt numFmtId="186"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1"/>
      <name val="Arial"/>
      <family val="2"/>
    </font>
    <font>
      <b/>
      <sz val="11"/>
      <color indexed="8"/>
      <name val="ＭＳ Ｐゴシック"/>
      <family val="3"/>
    </font>
    <font>
      <b/>
      <sz val="11"/>
      <name val="ＭＳ Ｐゴシック"/>
      <family val="3"/>
    </font>
    <font>
      <b/>
      <sz val="13"/>
      <color indexed="54"/>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5"/>
      <name val="ＭＳ Ｐゴシック"/>
      <family val="3"/>
    </font>
    <font>
      <sz val="9"/>
      <color indexed="62"/>
      <name val="ＭＳ Ｐゴシック"/>
      <family val="3"/>
    </font>
    <font>
      <b/>
      <sz val="11"/>
      <color indexed="10"/>
      <name val="ＭＳ Ｐゴシック"/>
      <family val="3"/>
    </font>
    <font>
      <b/>
      <sz val="16"/>
      <color indexed="8"/>
      <name val="ＭＳ Ｐゴシック"/>
      <family val="3"/>
    </font>
    <font>
      <b/>
      <sz val="9"/>
      <color indexed="8"/>
      <name val="ＭＳ Ｐゴシック"/>
      <family val="3"/>
    </font>
    <font>
      <b/>
      <sz val="10"/>
      <color indexed="8"/>
      <name val="ＭＳ Ｐゴシック"/>
      <family val="3"/>
    </font>
    <font>
      <sz val="11"/>
      <name val="ＭＳ Ｐゴシック"/>
      <family val="3"/>
    </font>
    <font>
      <sz val="11"/>
      <color indexed="8"/>
      <name val="Calibri"/>
      <family val="2"/>
    </font>
    <font>
      <u val="single"/>
      <sz val="11"/>
      <color indexed="8"/>
      <name val="ＭＳ Ｐゴシック"/>
      <family val="3"/>
    </font>
    <font>
      <sz val="10"/>
      <color indexed="8"/>
      <name val="ＭＳ Ｐゴシック"/>
      <family val="3"/>
    </font>
    <font>
      <sz val="10"/>
      <color indexed="8"/>
      <name val="Calibri"/>
      <family val="2"/>
    </font>
    <font>
      <b/>
      <u val="single"/>
      <sz val="11"/>
      <color indexed="30"/>
      <name val="Calibri"/>
      <family val="2"/>
    </font>
    <font>
      <u val="single"/>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tint="-0.3499799966812134"/>
      <name val="Calibri"/>
      <family val="3"/>
    </font>
    <font>
      <sz val="9"/>
      <color theme="3" tint="0.39998000860214233"/>
      <name val="Calibri"/>
      <family val="3"/>
    </font>
    <font>
      <b/>
      <sz val="11"/>
      <color rgb="FFFF0000"/>
      <name val="Calibri"/>
      <family val="3"/>
    </font>
    <font>
      <b/>
      <sz val="16"/>
      <color theme="1"/>
      <name val="Calibri"/>
      <family val="3"/>
    </font>
    <font>
      <b/>
      <sz val="9"/>
      <color theme="1"/>
      <name val="Calibri"/>
      <family val="3"/>
    </font>
    <font>
      <b/>
      <sz val="10"/>
      <color theme="1"/>
      <name val="Calibri"/>
      <family val="3"/>
    </font>
    <font>
      <sz val="11"/>
      <name val="Calibri"/>
      <family val="3"/>
    </font>
    <font>
      <b/>
      <sz val="11"/>
      <name val="Calibri"/>
      <family val="3"/>
    </font>
    <font>
      <sz val="9"/>
      <color theme="4"/>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C5D9F1"/>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style="medium"/>
      <right/>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top style="medium"/>
      <bottom style="medium"/>
    </border>
    <border>
      <left>
        <color indexed="63"/>
      </left>
      <right style="medium"/>
      <top style="medium"/>
      <bottom style="medium"/>
    </border>
    <border>
      <left style="medium"/>
      <right/>
      <top/>
      <bottom/>
    </border>
    <border>
      <left style="medium"/>
      <right/>
      <top style="medium"/>
      <bottom/>
    </border>
    <border>
      <left/>
      <right style="medium"/>
      <top style="medium"/>
      <bottom/>
    </border>
    <border>
      <left/>
      <right style="medium"/>
      <top/>
      <bottom style="medium"/>
    </border>
    <border>
      <left>
        <color indexed="63"/>
      </left>
      <right>
        <color indexed="63"/>
      </right>
      <top style="thin"/>
      <bottom style="thin"/>
    </border>
    <border>
      <left/>
      <right/>
      <top style="medium"/>
      <bottom/>
    </border>
    <border>
      <left/>
      <right style="medium"/>
      <top/>
      <bottom/>
    </border>
    <border>
      <left/>
      <right/>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39">
    <xf numFmtId="0" fontId="0" fillId="0" borderId="0" xfId="0" applyFont="1" applyAlignment="1">
      <alignment vertical="center"/>
    </xf>
    <xf numFmtId="0" fontId="0" fillId="0" borderId="0" xfId="61">
      <alignment vertical="center"/>
      <protection/>
    </xf>
    <xf numFmtId="0" fontId="56" fillId="0" borderId="0" xfId="0" applyFont="1" applyAlignment="1">
      <alignment vertical="center"/>
    </xf>
    <xf numFmtId="0" fontId="0" fillId="33" borderId="0" xfId="0" applyFill="1" applyAlignment="1">
      <alignment vertical="center"/>
    </xf>
    <xf numFmtId="176" fontId="0" fillId="0" borderId="0" xfId="0" applyNumberFormat="1" applyAlignment="1">
      <alignment vertical="center"/>
    </xf>
    <xf numFmtId="0" fontId="50" fillId="0" borderId="0" xfId="0" applyFont="1"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4" fontId="0" fillId="0" borderId="0" xfId="0" applyNumberFormat="1" applyAlignment="1">
      <alignment vertical="center"/>
    </xf>
    <xf numFmtId="0" fontId="0" fillId="0" borderId="0" xfId="0" applyAlignment="1">
      <alignment vertical="center"/>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56" fillId="0" borderId="0" xfId="0" applyFont="1" applyFill="1" applyAlignment="1">
      <alignment vertical="center"/>
    </xf>
    <xf numFmtId="49" fontId="0" fillId="0" borderId="0" xfId="0" applyNumberFormat="1" applyAlignment="1">
      <alignment vertical="center"/>
    </xf>
    <xf numFmtId="181" fontId="0" fillId="0" borderId="0" xfId="0" applyNumberFormat="1" applyAlignment="1">
      <alignment vertical="center"/>
    </xf>
    <xf numFmtId="0" fontId="0" fillId="3" borderId="0" xfId="0" applyFill="1" applyAlignment="1">
      <alignment vertical="center"/>
    </xf>
    <xf numFmtId="0" fontId="0" fillId="0" borderId="0" xfId="61" applyFont="1">
      <alignment vertical="center"/>
      <protection/>
    </xf>
    <xf numFmtId="0" fontId="0" fillId="0" borderId="0" xfId="0" applyAlignment="1">
      <alignment horizontal="right" vertical="center"/>
    </xf>
    <xf numFmtId="0" fontId="57" fillId="0" borderId="0" xfId="0" applyFont="1" applyAlignment="1">
      <alignment vertical="center"/>
    </xf>
    <xf numFmtId="14" fontId="0" fillId="0" borderId="0" xfId="0" applyNumberForma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0" xfId="0" applyFill="1" applyAlignment="1">
      <alignment vertical="center"/>
    </xf>
    <xf numFmtId="0" fontId="59" fillId="34" borderId="0" xfId="0" applyFont="1" applyFill="1" applyAlignment="1" applyProtection="1">
      <alignment/>
      <protection/>
    </xf>
    <xf numFmtId="0" fontId="0" fillId="0" borderId="0" xfId="0" applyAlignment="1" applyProtection="1">
      <alignment vertical="center"/>
      <protection/>
    </xf>
    <xf numFmtId="0" fontId="59" fillId="34" borderId="0" xfId="0" applyFont="1" applyFill="1" applyAlignment="1" applyProtection="1">
      <alignment vertical="center"/>
      <protection/>
    </xf>
    <xf numFmtId="0" fontId="58" fillId="34" borderId="0" xfId="0" applyFont="1" applyFill="1" applyAlignment="1" applyProtection="1">
      <alignment vertical="center"/>
      <protection/>
    </xf>
    <xf numFmtId="0" fontId="58" fillId="34" borderId="0" xfId="0" applyFont="1" applyFill="1" applyAlignment="1" applyProtection="1">
      <alignment vertical="center"/>
      <protection/>
    </xf>
    <xf numFmtId="0" fontId="50" fillId="34" borderId="0" xfId="0" applyFont="1" applyFill="1" applyAlignment="1" applyProtection="1">
      <alignment vertical="center"/>
      <protection/>
    </xf>
    <xf numFmtId="0" fontId="0" fillId="34" borderId="0" xfId="61" applyFill="1" applyProtection="1">
      <alignment vertical="center"/>
      <protection/>
    </xf>
    <xf numFmtId="0" fontId="0" fillId="0" borderId="0" xfId="61" applyProtection="1">
      <alignment vertical="center"/>
      <protection/>
    </xf>
    <xf numFmtId="0" fontId="60" fillId="34" borderId="0" xfId="0" applyFont="1" applyFill="1" applyAlignment="1" applyProtection="1">
      <alignment vertical="center"/>
      <protection/>
    </xf>
    <xf numFmtId="0" fontId="0" fillId="34" borderId="0" xfId="0" applyFill="1" applyBorder="1" applyAlignment="1" applyProtection="1">
      <alignment horizontal="left" vertical="center"/>
      <protection/>
    </xf>
    <xf numFmtId="0" fontId="0" fillId="34" borderId="0" xfId="0" applyFill="1" applyAlignment="1" applyProtection="1">
      <alignment horizontal="right" vertical="center"/>
      <protection/>
    </xf>
    <xf numFmtId="0" fontId="0" fillId="34" borderId="0" xfId="0" applyFill="1" applyAlignment="1" applyProtection="1">
      <alignment horizontal="center" vertical="center"/>
      <protection/>
    </xf>
    <xf numFmtId="0" fontId="0" fillId="34" borderId="0" xfId="0" applyFill="1" applyAlignment="1" applyProtection="1">
      <alignment horizontal="left" vertical="center"/>
      <protection/>
    </xf>
    <xf numFmtId="0" fontId="50" fillId="34" borderId="0" xfId="0" applyFont="1" applyFill="1" applyAlignment="1" applyProtection="1">
      <alignment horizontal="center" vertical="center"/>
      <protection/>
    </xf>
    <xf numFmtId="0" fontId="50" fillId="34" borderId="0" xfId="0" applyFont="1" applyFill="1" applyBorder="1" applyAlignment="1" applyProtection="1">
      <alignment vertical="center"/>
      <protection/>
    </xf>
    <xf numFmtId="0" fontId="0" fillId="34" borderId="0" xfId="0" applyFill="1" applyBorder="1" applyAlignment="1" applyProtection="1">
      <alignment vertical="center"/>
      <protection/>
    </xf>
    <xf numFmtId="0" fontId="50" fillId="36" borderId="0" xfId="0" applyFont="1" applyFill="1" applyAlignment="1" applyProtection="1">
      <alignment horizontal="center" vertical="center" wrapText="1"/>
      <protection/>
    </xf>
    <xf numFmtId="0" fontId="50" fillId="36" borderId="0" xfId="0" applyFont="1" applyFill="1" applyBorder="1" applyAlignment="1" applyProtection="1">
      <alignment horizontal="center" vertical="center" wrapText="1"/>
      <protection/>
    </xf>
    <xf numFmtId="0" fontId="56" fillId="35" borderId="0" xfId="0" applyFont="1" applyFill="1" applyAlignment="1">
      <alignment vertical="center"/>
    </xf>
    <xf numFmtId="0" fontId="0" fillId="36" borderId="0" xfId="0" applyFill="1" applyBorder="1" applyAlignment="1" applyProtection="1">
      <alignment horizontal="left" vertical="center"/>
      <protection/>
    </xf>
    <xf numFmtId="0" fontId="50" fillId="34" borderId="0" xfId="0" applyFont="1" applyFill="1" applyAlignment="1" applyProtection="1">
      <alignment horizontal="right" vertical="center"/>
      <protection/>
    </xf>
    <xf numFmtId="0" fontId="0" fillId="36" borderId="0" xfId="0" applyFont="1" applyFill="1" applyBorder="1" applyAlignment="1" applyProtection="1">
      <alignment horizontal="left" vertical="center"/>
      <protection/>
    </xf>
    <xf numFmtId="0" fontId="61" fillId="34" borderId="0" xfId="0" applyFont="1" applyFill="1" applyAlignment="1" applyProtection="1">
      <alignment vertical="center" wrapText="1"/>
      <protection/>
    </xf>
    <xf numFmtId="0" fontId="0" fillId="34" borderId="0" xfId="0" applyFill="1" applyBorder="1" applyAlignment="1" applyProtection="1">
      <alignment horizontal="left" vertical="top"/>
      <protection/>
    </xf>
    <xf numFmtId="0" fontId="0" fillId="9" borderId="0" xfId="0" applyFill="1" applyAlignment="1">
      <alignment vertical="center"/>
    </xf>
    <xf numFmtId="0" fontId="0" fillId="0" borderId="0" xfId="0" applyFont="1" applyAlignment="1">
      <alignment vertical="center"/>
    </xf>
    <xf numFmtId="0" fontId="0" fillId="37" borderId="0" xfId="0" applyFill="1" applyAlignment="1">
      <alignment vertical="center"/>
    </xf>
    <xf numFmtId="0" fontId="0" fillId="34" borderId="0" xfId="0" applyFill="1" applyBorder="1" applyAlignment="1">
      <alignment vertical="center"/>
    </xf>
    <xf numFmtId="0" fontId="0" fillId="0" borderId="0" xfId="61" applyFont="1">
      <alignment vertical="center"/>
      <protection/>
    </xf>
    <xf numFmtId="0" fontId="0" fillId="34" borderId="0" xfId="0" applyFill="1" applyBorder="1" applyAlignment="1" applyProtection="1">
      <alignment vertical="center" wrapText="1"/>
      <protection/>
    </xf>
    <xf numFmtId="0" fontId="62" fillId="34" borderId="0" xfId="0" applyFont="1" applyFill="1" applyAlignment="1" applyProtection="1">
      <alignment vertical="center"/>
      <protection/>
    </xf>
    <xf numFmtId="0" fontId="63" fillId="34" borderId="0" xfId="0" applyFont="1" applyFill="1" applyAlignment="1" applyProtection="1">
      <alignment vertical="center"/>
      <protection/>
    </xf>
    <xf numFmtId="0" fontId="64" fillId="0" borderId="0" xfId="0" applyFont="1" applyAlignment="1">
      <alignment vertical="center"/>
    </xf>
    <xf numFmtId="0" fontId="42" fillId="0" borderId="0" xfId="43" applyAlignment="1">
      <alignment vertical="center"/>
    </xf>
    <xf numFmtId="0" fontId="62" fillId="0" borderId="16" xfId="0" applyFont="1" applyBorder="1" applyAlignment="1">
      <alignment vertical="center"/>
    </xf>
    <xf numFmtId="0" fontId="62" fillId="7" borderId="16" xfId="0" applyFont="1" applyFill="1" applyBorder="1" applyAlignment="1">
      <alignment vertical="center"/>
    </xf>
    <xf numFmtId="0" fontId="62" fillId="0" borderId="16" xfId="0" applyFont="1" applyFill="1" applyBorder="1" applyAlignment="1">
      <alignment vertical="center"/>
    </xf>
    <xf numFmtId="0" fontId="62" fillId="0" borderId="16" xfId="0" applyFont="1" applyFill="1" applyBorder="1" applyAlignment="1" quotePrefix="1">
      <alignment vertical="center"/>
    </xf>
    <xf numFmtId="0" fontId="0" fillId="0" borderId="16" xfId="0" applyBorder="1" applyAlignment="1">
      <alignment vertical="center"/>
    </xf>
    <xf numFmtId="0" fontId="0" fillId="38" borderId="16" xfId="0" applyFill="1" applyBorder="1" applyAlignment="1">
      <alignment vertical="center"/>
    </xf>
    <xf numFmtId="181" fontId="0" fillId="0" borderId="0" xfId="0" applyNumberFormat="1" applyFill="1" applyAlignment="1">
      <alignment vertical="center"/>
    </xf>
    <xf numFmtId="57" fontId="57" fillId="0" borderId="0" xfId="0" applyNumberFormat="1" applyFont="1" applyAlignment="1">
      <alignment horizontal="left" vertical="center"/>
    </xf>
    <xf numFmtId="0" fontId="57" fillId="0" borderId="0" xfId="0" applyFont="1" applyAlignment="1">
      <alignment horizontal="left" vertical="center"/>
    </xf>
    <xf numFmtId="0" fontId="7" fillId="0" borderId="0" xfId="0" applyFont="1" applyAlignment="1">
      <alignment vertical="center"/>
    </xf>
    <xf numFmtId="0" fontId="0" fillId="34" borderId="0" xfId="0" applyFill="1" applyBorder="1" applyAlignment="1" applyProtection="1">
      <alignment vertical="center"/>
      <protection/>
    </xf>
    <xf numFmtId="0" fontId="50" fillId="34" borderId="17"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39" borderId="20" xfId="0" applyFill="1" applyBorder="1" applyAlignment="1" applyProtection="1">
      <alignment vertical="center"/>
      <protection/>
    </xf>
    <xf numFmtId="0" fontId="0" fillId="39" borderId="21" xfId="0" applyFill="1" applyBorder="1" applyAlignment="1" applyProtection="1">
      <alignment vertical="center"/>
      <protection/>
    </xf>
    <xf numFmtId="0" fontId="0" fillId="39" borderId="22" xfId="0" applyFill="1" applyBorder="1" applyAlignment="1" applyProtection="1">
      <alignment vertical="center"/>
      <protection/>
    </xf>
    <xf numFmtId="0" fontId="0" fillId="39" borderId="23" xfId="0" applyFill="1" applyBorder="1" applyAlignment="1" applyProtection="1">
      <alignment vertical="center"/>
      <protection/>
    </xf>
    <xf numFmtId="0" fontId="61" fillId="34" borderId="0" xfId="0" applyFont="1" applyFill="1" applyAlignment="1" applyProtection="1">
      <alignment vertical="center" wrapText="1"/>
      <protection/>
    </xf>
    <xf numFmtId="0" fontId="0" fillId="0" borderId="0" xfId="0" applyAlignment="1" applyProtection="1">
      <alignment vertical="center" wrapText="1"/>
      <protection/>
    </xf>
    <xf numFmtId="0" fontId="0" fillId="39" borderId="22" xfId="0" applyFill="1" applyBorder="1" applyAlignment="1" applyProtection="1">
      <alignment horizontal="right" vertical="center"/>
      <protection/>
    </xf>
    <xf numFmtId="0" fontId="0" fillId="39" borderId="24" xfId="0" applyFill="1" applyBorder="1" applyAlignment="1" applyProtection="1">
      <alignment vertical="center"/>
      <protection/>
    </xf>
    <xf numFmtId="0" fontId="0" fillId="0" borderId="25" xfId="0"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34" borderId="27" xfId="0" applyFill="1" applyBorder="1" applyAlignment="1" applyProtection="1">
      <alignment vertical="center"/>
      <protection/>
    </xf>
    <xf numFmtId="0" fontId="50" fillId="34" borderId="0" xfId="0" applyFont="1" applyFill="1" applyBorder="1" applyAlignment="1" applyProtection="1">
      <alignment horizontal="right" vertical="center"/>
      <protection/>
    </xf>
    <xf numFmtId="0" fontId="50" fillId="34" borderId="0" xfId="0" applyFont="1" applyFill="1" applyAlignment="1" applyProtection="1">
      <alignment horizontal="right" vertical="center"/>
      <protection/>
    </xf>
    <xf numFmtId="0" fontId="62" fillId="34" borderId="27"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0" fillId="0" borderId="28" xfId="0"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39" borderId="20" xfId="0" applyFill="1" applyBorder="1" applyAlignment="1" applyProtection="1">
      <alignment horizontal="left" vertical="center"/>
      <protection/>
    </xf>
    <xf numFmtId="0" fontId="0" fillId="39" borderId="31" xfId="0" applyFill="1" applyBorder="1" applyAlignment="1" applyProtection="1">
      <alignment vertical="center"/>
      <protection/>
    </xf>
    <xf numFmtId="0" fontId="50" fillId="34" borderId="0" xfId="0" applyFont="1" applyFill="1" applyBorder="1" applyAlignment="1" applyProtection="1">
      <alignment horizontal="center" vertical="center"/>
      <protection/>
    </xf>
    <xf numFmtId="0" fontId="50" fillId="0" borderId="0" xfId="0" applyFont="1" applyBorder="1" applyAlignment="1" applyProtection="1">
      <alignment horizontal="center" vertical="center"/>
      <protection/>
    </xf>
    <xf numFmtId="0" fontId="0" fillId="34" borderId="0" xfId="0" applyFill="1" applyBorder="1" applyAlignment="1" applyProtection="1">
      <alignment horizontal="left" vertical="top"/>
      <protection/>
    </xf>
    <xf numFmtId="49" fontId="0" fillId="0" borderId="28" xfId="0" applyNumberFormat="1" applyFill="1" applyBorder="1" applyAlignment="1" applyProtection="1">
      <alignment horizontal="center" vertical="center"/>
      <protection locked="0"/>
    </xf>
    <xf numFmtId="49" fontId="0" fillId="0" borderId="29" xfId="0" applyNumberForma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protection locked="0"/>
    </xf>
    <xf numFmtId="49" fontId="0" fillId="0" borderId="30" xfId="0" applyNumberFormat="1" applyFill="1" applyBorder="1" applyAlignment="1" applyProtection="1">
      <alignment horizontal="center" vertical="center"/>
      <protection locked="0"/>
    </xf>
    <xf numFmtId="0" fontId="0" fillId="36" borderId="0" xfId="0" applyFill="1" applyBorder="1" applyAlignment="1" applyProtection="1">
      <alignment horizontal="left" vertical="center"/>
      <protection/>
    </xf>
    <xf numFmtId="0" fontId="0" fillId="0" borderId="28"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9" xfId="0" applyBorder="1" applyAlignment="1" applyProtection="1">
      <alignment vertical="center" wrapText="1"/>
      <protection locked="0"/>
    </xf>
    <xf numFmtId="0" fontId="0" fillId="0" borderId="27"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3"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39" borderId="28" xfId="0" applyFill="1" applyBorder="1" applyAlignment="1" applyProtection="1">
      <alignment vertical="center"/>
      <protection locked="0"/>
    </xf>
    <xf numFmtId="0" fontId="0" fillId="39" borderId="32" xfId="0" applyFill="1" applyBorder="1" applyAlignment="1" applyProtection="1">
      <alignment vertical="center"/>
      <protection locked="0"/>
    </xf>
    <xf numFmtId="0" fontId="0" fillId="39" borderId="29" xfId="0" applyFill="1" applyBorder="1" applyAlignment="1" applyProtection="1">
      <alignment vertical="center"/>
      <protection locked="0"/>
    </xf>
    <xf numFmtId="0" fontId="0" fillId="39" borderId="27" xfId="0" applyFill="1" applyBorder="1" applyAlignment="1" applyProtection="1">
      <alignment vertical="center"/>
      <protection locked="0"/>
    </xf>
    <xf numFmtId="0" fontId="0" fillId="39" borderId="0" xfId="0" applyFill="1" applyBorder="1" applyAlignment="1" applyProtection="1">
      <alignment vertical="center"/>
      <protection locked="0"/>
    </xf>
    <xf numFmtId="0" fontId="0" fillId="39" borderId="33" xfId="0" applyFill="1" applyBorder="1" applyAlignment="1" applyProtection="1">
      <alignment vertical="center"/>
      <protection locked="0"/>
    </xf>
    <xf numFmtId="0" fontId="0" fillId="39" borderId="18" xfId="0" applyFill="1" applyBorder="1" applyAlignment="1" applyProtection="1">
      <alignment vertical="center"/>
      <protection locked="0"/>
    </xf>
    <xf numFmtId="0" fontId="0" fillId="39" borderId="34" xfId="0" applyFill="1" applyBorder="1" applyAlignment="1" applyProtection="1">
      <alignment vertical="center"/>
      <protection locked="0"/>
    </xf>
    <xf numFmtId="0" fontId="0" fillId="39" borderId="30" xfId="0" applyFill="1" applyBorder="1" applyAlignment="1" applyProtection="1">
      <alignment vertical="center"/>
      <protection locked="0"/>
    </xf>
    <xf numFmtId="0" fontId="50" fillId="34" borderId="35" xfId="0"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50" fillId="34" borderId="37" xfId="0" applyFont="1" applyFill="1" applyBorder="1" applyAlignment="1" applyProtection="1">
      <alignment horizontal="center" vertical="center"/>
      <protection/>
    </xf>
    <xf numFmtId="0" fontId="50" fillId="0" borderId="36" xfId="0" applyFont="1" applyBorder="1" applyAlignment="1" applyProtection="1">
      <alignment horizontal="center" vertical="center"/>
      <protection/>
    </xf>
    <xf numFmtId="0" fontId="50" fillId="0" borderId="38" xfId="0" applyFont="1" applyBorder="1" applyAlignment="1" applyProtection="1">
      <alignment horizontal="center" vertical="center"/>
      <protection/>
    </xf>
    <xf numFmtId="0" fontId="50" fillId="34" borderId="27" xfId="0" applyFont="1" applyFill="1" applyBorder="1" applyAlignment="1" applyProtection="1">
      <alignment horizontal="center" vertical="center"/>
      <protection/>
    </xf>
    <xf numFmtId="0" fontId="50" fillId="34" borderId="0" xfId="0" applyFont="1" applyFill="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62" fillId="36" borderId="0" xfId="0" applyFont="1" applyFill="1" applyBorder="1" applyAlignment="1" applyProtection="1">
      <alignment horizontal="left" vertical="center"/>
      <protection/>
    </xf>
    <xf numFmtId="0" fontId="0" fillId="36" borderId="0" xfId="0" applyFont="1" applyFill="1" applyBorder="1" applyAlignment="1" applyProtection="1">
      <alignment horizontal="left" vertical="center"/>
      <protection/>
    </xf>
    <xf numFmtId="0" fontId="42" fillId="0" borderId="0" xfId="43" applyAlignment="1">
      <alignment horizontal="center" vertical="center"/>
    </xf>
    <xf numFmtId="0" fontId="42" fillId="0" borderId="0" xfId="43"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20.emf" /><Relationship Id="rId3" Type="http://schemas.openxmlformats.org/officeDocument/2006/relationships/image" Target="../media/image38.emf" /><Relationship Id="rId4" Type="http://schemas.openxmlformats.org/officeDocument/2006/relationships/image" Target="../media/image8.emf" /><Relationship Id="rId5" Type="http://schemas.openxmlformats.org/officeDocument/2006/relationships/image" Target="../media/image19.emf" /><Relationship Id="rId6" Type="http://schemas.openxmlformats.org/officeDocument/2006/relationships/image" Target="../media/image11.emf" /><Relationship Id="rId7" Type="http://schemas.openxmlformats.org/officeDocument/2006/relationships/image" Target="../media/image9.emf" /><Relationship Id="rId8" Type="http://schemas.openxmlformats.org/officeDocument/2006/relationships/image" Target="../media/image7.emf" /><Relationship Id="rId9" Type="http://schemas.openxmlformats.org/officeDocument/2006/relationships/image" Target="../media/image29.emf" /><Relationship Id="rId10" Type="http://schemas.openxmlformats.org/officeDocument/2006/relationships/image" Target="../media/image22.emf" /><Relationship Id="rId11" Type="http://schemas.openxmlformats.org/officeDocument/2006/relationships/image" Target="../media/image30.emf" /><Relationship Id="rId12" Type="http://schemas.openxmlformats.org/officeDocument/2006/relationships/image" Target="../media/image27.emf" /><Relationship Id="rId13" Type="http://schemas.openxmlformats.org/officeDocument/2006/relationships/image" Target="../media/image2.emf" /><Relationship Id="rId14" Type="http://schemas.openxmlformats.org/officeDocument/2006/relationships/image" Target="../media/image17.emf" /><Relationship Id="rId15" Type="http://schemas.openxmlformats.org/officeDocument/2006/relationships/image" Target="../media/image13.emf" /><Relationship Id="rId16" Type="http://schemas.openxmlformats.org/officeDocument/2006/relationships/image" Target="../media/image6.emf" /><Relationship Id="rId17" Type="http://schemas.openxmlformats.org/officeDocument/2006/relationships/image" Target="../media/image31.emf" /><Relationship Id="rId18" Type="http://schemas.openxmlformats.org/officeDocument/2006/relationships/image" Target="../media/image25.emf" /><Relationship Id="rId19" Type="http://schemas.openxmlformats.org/officeDocument/2006/relationships/image" Target="../media/image5.emf" /><Relationship Id="rId20" Type="http://schemas.openxmlformats.org/officeDocument/2006/relationships/image" Target="../media/image10.emf" /><Relationship Id="rId21" Type="http://schemas.openxmlformats.org/officeDocument/2006/relationships/image" Target="../media/image4.emf" /><Relationship Id="rId22" Type="http://schemas.openxmlformats.org/officeDocument/2006/relationships/image" Target="../media/image23.emf" /><Relationship Id="rId23" Type="http://schemas.openxmlformats.org/officeDocument/2006/relationships/image" Target="../media/image32.emf" /><Relationship Id="rId24" Type="http://schemas.openxmlformats.org/officeDocument/2006/relationships/image" Target="../media/image14.emf" /><Relationship Id="rId25" Type="http://schemas.openxmlformats.org/officeDocument/2006/relationships/image" Target="../media/image18.emf" /><Relationship Id="rId26" Type="http://schemas.openxmlformats.org/officeDocument/2006/relationships/image" Target="../media/image15.emf" /><Relationship Id="rId27" Type="http://schemas.openxmlformats.org/officeDocument/2006/relationships/image" Target="../media/image33.emf" /><Relationship Id="rId28" Type="http://schemas.openxmlformats.org/officeDocument/2006/relationships/image" Target="../media/image16.emf" /><Relationship Id="rId29" Type="http://schemas.openxmlformats.org/officeDocument/2006/relationships/image" Target="../media/image12.emf" /><Relationship Id="rId30" Type="http://schemas.openxmlformats.org/officeDocument/2006/relationships/image" Target="../media/image21.emf" /><Relationship Id="rId31" Type="http://schemas.openxmlformats.org/officeDocument/2006/relationships/image" Target="../media/image26.emf" /><Relationship Id="rId32"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36.emf" /><Relationship Id="rId3" Type="http://schemas.openxmlformats.org/officeDocument/2006/relationships/image" Target="../media/image35.emf" /><Relationship Id="rId4" Type="http://schemas.openxmlformats.org/officeDocument/2006/relationships/image" Target="../media/image34.emf" /><Relationship Id="rId5" Type="http://schemas.openxmlformats.org/officeDocument/2006/relationships/image" Target="../media/image1.png" /><Relationship Id="rId6" Type="http://schemas.openxmlformats.org/officeDocument/2006/relationships/hyperlink" Target="mailto:menkyo@air.ocn.ne.jp?subject=&#20813;&#35377;&#26356;&#2603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76200</xdr:colOff>
      <xdr:row>26</xdr:row>
      <xdr:rowOff>161925</xdr:rowOff>
    </xdr:from>
    <xdr:to>
      <xdr:col>5</xdr:col>
      <xdr:colOff>257175</xdr:colOff>
      <xdr:row>30</xdr:row>
      <xdr:rowOff>9525</xdr:rowOff>
    </xdr:to>
    <xdr:sp>
      <xdr:nvSpPr>
        <xdr:cNvPr id="1" name="角丸四角形 41"/>
        <xdr:cNvSpPr>
          <a:spLocks/>
        </xdr:cNvSpPr>
      </xdr:nvSpPr>
      <xdr:spPr>
        <a:xfrm>
          <a:off x="2038350" y="5086350"/>
          <a:ext cx="752475" cy="466725"/>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11</xdr:col>
      <xdr:colOff>180975</xdr:colOff>
      <xdr:row>9</xdr:row>
      <xdr:rowOff>57150</xdr:rowOff>
    </xdr:from>
    <xdr:to>
      <xdr:col>17</xdr:col>
      <xdr:colOff>400050</xdr:colOff>
      <xdr:row>14</xdr:row>
      <xdr:rowOff>114300</xdr:rowOff>
    </xdr:to>
    <xdr:sp>
      <xdr:nvSpPr>
        <xdr:cNvPr id="2" name="角丸四角形 40"/>
        <xdr:cNvSpPr>
          <a:spLocks/>
        </xdr:cNvSpPr>
      </xdr:nvSpPr>
      <xdr:spPr>
        <a:xfrm>
          <a:off x="6143625" y="1581150"/>
          <a:ext cx="3514725" cy="1000125"/>
        </a:xfrm>
        <a:prstGeom prst="round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xdr:col>
      <xdr:colOff>476250</xdr:colOff>
      <xdr:row>45</xdr:row>
      <xdr:rowOff>76200</xdr:rowOff>
    </xdr:from>
    <xdr:to>
      <xdr:col>8</xdr:col>
      <xdr:colOff>266700</xdr:colOff>
      <xdr:row>50</xdr:row>
      <xdr:rowOff>133350</xdr:rowOff>
    </xdr:to>
    <xdr:sp>
      <xdr:nvSpPr>
        <xdr:cNvPr id="3" name="角丸四角形 2"/>
        <xdr:cNvSpPr>
          <a:spLocks/>
        </xdr:cNvSpPr>
      </xdr:nvSpPr>
      <xdr:spPr>
        <a:xfrm>
          <a:off x="1295400" y="8143875"/>
          <a:ext cx="3219450" cy="7143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11</xdr:col>
      <xdr:colOff>200025</xdr:colOff>
      <xdr:row>16</xdr:row>
      <xdr:rowOff>114300</xdr:rowOff>
    </xdr:from>
    <xdr:to>
      <xdr:col>17</xdr:col>
      <xdr:colOff>428625</xdr:colOff>
      <xdr:row>20</xdr:row>
      <xdr:rowOff>0</xdr:rowOff>
    </xdr:to>
    <xdr:sp>
      <xdr:nvSpPr>
        <xdr:cNvPr id="4" name="角丸四角形 36"/>
        <xdr:cNvSpPr>
          <a:spLocks/>
        </xdr:cNvSpPr>
      </xdr:nvSpPr>
      <xdr:spPr>
        <a:xfrm>
          <a:off x="6162675" y="2924175"/>
          <a:ext cx="3524250" cy="7239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rPr>
            <a:t>入力された姓名は、</a:t>
          </a:r>
          <a:r>
            <a:rPr lang="en-US" cap="none" sz="1100" b="0" i="0" u="none" baseline="0">
              <a:solidFill>
                <a:srgbClr val="000000"/>
              </a:solidFill>
            </a:rPr>
            <a:t>修了証明書を含め、</a:t>
          </a:r>
          <a:r>
            <a:rPr lang="en-US" cap="none" sz="1100" b="0" i="0" u="none" baseline="0">
              <a:solidFill>
                <a:srgbClr val="000000"/>
              </a:solidFill>
            </a:rPr>
            <a:t>教員免許状更新講習の全ての関連書類にそのまま使用されますので、漢字表記・ふりがなをよく確認してください。</a:t>
          </a:r>
        </a:p>
      </xdr:txBody>
    </xdr:sp>
    <xdr:clientData/>
  </xdr:twoCellAnchor>
  <xdr:twoCellAnchor editAs="oneCell">
    <xdr:from>
      <xdr:col>5</xdr:col>
      <xdr:colOff>0</xdr:colOff>
      <xdr:row>11</xdr:row>
      <xdr:rowOff>76200</xdr:rowOff>
    </xdr:from>
    <xdr:to>
      <xdr:col>7</xdr:col>
      <xdr:colOff>295275</xdr:colOff>
      <xdr:row>13</xdr:row>
      <xdr:rowOff>47625</xdr:rowOff>
    </xdr:to>
    <xdr:pic>
      <xdr:nvPicPr>
        <xdr:cNvPr id="5" name="ComboBoxShokuMei"/>
        <xdr:cNvPicPr preferRelativeResize="1">
          <a:picLocks noChangeAspect="1"/>
        </xdr:cNvPicPr>
      </xdr:nvPicPr>
      <xdr:blipFill>
        <a:blip r:embed="rId1"/>
        <a:stretch>
          <a:fillRect/>
        </a:stretch>
      </xdr:blipFill>
      <xdr:spPr>
        <a:xfrm>
          <a:off x="2533650" y="1962150"/>
          <a:ext cx="1438275" cy="314325"/>
        </a:xfrm>
        <a:prstGeom prst="rect">
          <a:avLst/>
        </a:prstGeom>
        <a:noFill/>
        <a:ln w="9525" cmpd="sng">
          <a:noFill/>
        </a:ln>
      </xdr:spPr>
    </xdr:pic>
    <xdr:clientData/>
  </xdr:twoCellAnchor>
  <xdr:twoCellAnchor>
    <xdr:from>
      <xdr:col>6</xdr:col>
      <xdr:colOff>0</xdr:colOff>
      <xdr:row>27</xdr:row>
      <xdr:rowOff>57150</xdr:rowOff>
    </xdr:from>
    <xdr:to>
      <xdr:col>7</xdr:col>
      <xdr:colOff>381000</xdr:colOff>
      <xdr:row>29</xdr:row>
      <xdr:rowOff>38100</xdr:rowOff>
    </xdr:to>
    <xdr:pic>
      <xdr:nvPicPr>
        <xdr:cNvPr id="6" name="TextBoxBirthY"/>
        <xdr:cNvPicPr preferRelativeResize="1">
          <a:picLocks noChangeAspect="1"/>
        </xdr:cNvPicPr>
      </xdr:nvPicPr>
      <xdr:blipFill>
        <a:blip r:embed="rId2"/>
        <a:stretch>
          <a:fillRect/>
        </a:stretch>
      </xdr:blipFill>
      <xdr:spPr>
        <a:xfrm>
          <a:off x="3105150" y="5153025"/>
          <a:ext cx="952500" cy="323850"/>
        </a:xfrm>
        <a:prstGeom prst="rect">
          <a:avLst/>
        </a:prstGeom>
        <a:noFill/>
        <a:ln w="9525" cmpd="sng">
          <a:noFill/>
        </a:ln>
      </xdr:spPr>
    </xdr:pic>
    <xdr:clientData/>
  </xdr:twoCellAnchor>
  <xdr:twoCellAnchor>
    <xdr:from>
      <xdr:col>8</xdr:col>
      <xdr:colOff>314325</xdr:colOff>
      <xdr:row>27</xdr:row>
      <xdr:rowOff>57150</xdr:rowOff>
    </xdr:from>
    <xdr:to>
      <xdr:col>10</xdr:col>
      <xdr:colOff>190500</xdr:colOff>
      <xdr:row>29</xdr:row>
      <xdr:rowOff>38100</xdr:rowOff>
    </xdr:to>
    <xdr:pic>
      <xdr:nvPicPr>
        <xdr:cNvPr id="7" name="TextBoxBirthM"/>
        <xdr:cNvPicPr preferRelativeResize="1">
          <a:picLocks noChangeAspect="1"/>
        </xdr:cNvPicPr>
      </xdr:nvPicPr>
      <xdr:blipFill>
        <a:blip r:embed="rId3"/>
        <a:stretch>
          <a:fillRect/>
        </a:stretch>
      </xdr:blipFill>
      <xdr:spPr>
        <a:xfrm>
          <a:off x="4562475" y="5153025"/>
          <a:ext cx="1019175" cy="323850"/>
        </a:xfrm>
        <a:prstGeom prst="rect">
          <a:avLst/>
        </a:prstGeom>
        <a:noFill/>
        <a:ln w="9525" cmpd="sng">
          <a:noFill/>
        </a:ln>
      </xdr:spPr>
    </xdr:pic>
    <xdr:clientData/>
  </xdr:twoCellAnchor>
  <xdr:twoCellAnchor>
    <xdr:from>
      <xdr:col>11</xdr:col>
      <xdr:colOff>104775</xdr:colOff>
      <xdr:row>27</xdr:row>
      <xdr:rowOff>57150</xdr:rowOff>
    </xdr:from>
    <xdr:to>
      <xdr:col>12</xdr:col>
      <xdr:colOff>485775</xdr:colOff>
      <xdr:row>29</xdr:row>
      <xdr:rowOff>38100</xdr:rowOff>
    </xdr:to>
    <xdr:pic>
      <xdr:nvPicPr>
        <xdr:cNvPr id="8" name="TextBoxBirthD"/>
        <xdr:cNvPicPr preferRelativeResize="1">
          <a:picLocks noChangeAspect="1"/>
        </xdr:cNvPicPr>
      </xdr:nvPicPr>
      <xdr:blipFill>
        <a:blip r:embed="rId2"/>
        <a:stretch>
          <a:fillRect/>
        </a:stretch>
      </xdr:blipFill>
      <xdr:spPr>
        <a:xfrm>
          <a:off x="6067425" y="5153025"/>
          <a:ext cx="952500" cy="323850"/>
        </a:xfrm>
        <a:prstGeom prst="rect">
          <a:avLst/>
        </a:prstGeom>
        <a:noFill/>
        <a:ln w="9525" cmpd="sng">
          <a:noFill/>
        </a:ln>
      </xdr:spPr>
    </xdr:pic>
    <xdr:clientData/>
  </xdr:twoCellAnchor>
  <xdr:twoCellAnchor>
    <xdr:from>
      <xdr:col>8</xdr:col>
      <xdr:colOff>9525</xdr:colOff>
      <xdr:row>36</xdr:row>
      <xdr:rowOff>85725</xdr:rowOff>
    </xdr:from>
    <xdr:to>
      <xdr:col>9</xdr:col>
      <xdr:colOff>95250</xdr:colOff>
      <xdr:row>38</xdr:row>
      <xdr:rowOff>66675</xdr:rowOff>
    </xdr:to>
    <xdr:pic>
      <xdr:nvPicPr>
        <xdr:cNvPr id="9" name="TextBoxEnkiY"/>
        <xdr:cNvPicPr preferRelativeResize="1">
          <a:picLocks noChangeAspect="1"/>
        </xdr:cNvPicPr>
      </xdr:nvPicPr>
      <xdr:blipFill>
        <a:blip r:embed="rId4"/>
        <a:stretch>
          <a:fillRect/>
        </a:stretch>
      </xdr:blipFill>
      <xdr:spPr>
        <a:xfrm>
          <a:off x="4257675" y="6734175"/>
          <a:ext cx="657225" cy="314325"/>
        </a:xfrm>
        <a:prstGeom prst="rect">
          <a:avLst/>
        </a:prstGeom>
        <a:noFill/>
        <a:ln w="9525" cmpd="sng">
          <a:noFill/>
        </a:ln>
      </xdr:spPr>
    </xdr:pic>
    <xdr:clientData/>
  </xdr:twoCellAnchor>
  <xdr:twoCellAnchor>
    <xdr:from>
      <xdr:col>9</xdr:col>
      <xdr:colOff>466725</xdr:colOff>
      <xdr:row>36</xdr:row>
      <xdr:rowOff>85725</xdr:rowOff>
    </xdr:from>
    <xdr:to>
      <xdr:col>10</xdr:col>
      <xdr:colOff>552450</xdr:colOff>
      <xdr:row>38</xdr:row>
      <xdr:rowOff>66675</xdr:rowOff>
    </xdr:to>
    <xdr:pic>
      <xdr:nvPicPr>
        <xdr:cNvPr id="10" name="TextBoxEnkiM"/>
        <xdr:cNvPicPr preferRelativeResize="1">
          <a:picLocks noChangeAspect="1"/>
        </xdr:cNvPicPr>
      </xdr:nvPicPr>
      <xdr:blipFill>
        <a:blip r:embed="rId4"/>
        <a:stretch>
          <a:fillRect/>
        </a:stretch>
      </xdr:blipFill>
      <xdr:spPr>
        <a:xfrm>
          <a:off x="5286375" y="6734175"/>
          <a:ext cx="657225" cy="314325"/>
        </a:xfrm>
        <a:prstGeom prst="rect">
          <a:avLst/>
        </a:prstGeom>
        <a:noFill/>
        <a:ln w="9525" cmpd="sng">
          <a:noFill/>
        </a:ln>
      </xdr:spPr>
    </xdr:pic>
    <xdr:clientData/>
  </xdr:twoCellAnchor>
  <xdr:twoCellAnchor>
    <xdr:from>
      <xdr:col>11</xdr:col>
      <xdr:colOff>390525</xdr:colOff>
      <xdr:row>36</xdr:row>
      <xdr:rowOff>85725</xdr:rowOff>
    </xdr:from>
    <xdr:to>
      <xdr:col>12</xdr:col>
      <xdr:colOff>476250</xdr:colOff>
      <xdr:row>38</xdr:row>
      <xdr:rowOff>66675</xdr:rowOff>
    </xdr:to>
    <xdr:pic>
      <xdr:nvPicPr>
        <xdr:cNvPr id="11" name="TextBoxEnkiD"/>
        <xdr:cNvPicPr preferRelativeResize="1">
          <a:picLocks noChangeAspect="1"/>
        </xdr:cNvPicPr>
      </xdr:nvPicPr>
      <xdr:blipFill>
        <a:blip r:embed="rId4"/>
        <a:stretch>
          <a:fillRect/>
        </a:stretch>
      </xdr:blipFill>
      <xdr:spPr>
        <a:xfrm>
          <a:off x="6353175" y="6734175"/>
          <a:ext cx="657225" cy="314325"/>
        </a:xfrm>
        <a:prstGeom prst="rect">
          <a:avLst/>
        </a:prstGeom>
        <a:noFill/>
        <a:ln w="9525" cmpd="sng">
          <a:noFill/>
        </a:ln>
      </xdr:spPr>
    </xdr:pic>
    <xdr:clientData/>
  </xdr:twoCellAnchor>
  <xdr:twoCellAnchor editAs="oneCell">
    <xdr:from>
      <xdr:col>3</xdr:col>
      <xdr:colOff>219075</xdr:colOff>
      <xdr:row>46</xdr:row>
      <xdr:rowOff>104775</xdr:rowOff>
    </xdr:from>
    <xdr:to>
      <xdr:col>7</xdr:col>
      <xdr:colOff>342900</xdr:colOff>
      <xdr:row>47</xdr:row>
      <xdr:rowOff>142875</xdr:rowOff>
    </xdr:to>
    <xdr:pic>
      <xdr:nvPicPr>
        <xdr:cNvPr id="12" name="OptionButtonMeishi"/>
        <xdr:cNvPicPr preferRelativeResize="1">
          <a:picLocks noChangeAspect="1"/>
        </xdr:cNvPicPr>
      </xdr:nvPicPr>
      <xdr:blipFill>
        <a:blip r:embed="rId5"/>
        <a:stretch>
          <a:fillRect/>
        </a:stretch>
      </xdr:blipFill>
      <xdr:spPr>
        <a:xfrm>
          <a:off x="1609725" y="8267700"/>
          <a:ext cx="2409825" cy="209550"/>
        </a:xfrm>
        <a:prstGeom prst="rect">
          <a:avLst/>
        </a:prstGeom>
        <a:solidFill>
          <a:srgbClr val="FFFFFF"/>
        </a:solidFill>
        <a:ln w="1" cmpd="sng">
          <a:noFill/>
        </a:ln>
      </xdr:spPr>
    </xdr:pic>
    <xdr:clientData/>
  </xdr:twoCellAnchor>
  <xdr:twoCellAnchor editAs="oneCell">
    <xdr:from>
      <xdr:col>3</xdr:col>
      <xdr:colOff>219075</xdr:colOff>
      <xdr:row>49</xdr:row>
      <xdr:rowOff>9525</xdr:rowOff>
    </xdr:from>
    <xdr:to>
      <xdr:col>6</xdr:col>
      <xdr:colOff>409575</xdr:colOff>
      <xdr:row>50</xdr:row>
      <xdr:rowOff>66675</xdr:rowOff>
    </xdr:to>
    <xdr:pic>
      <xdr:nvPicPr>
        <xdr:cNvPr id="13" name="OptionButtonCenter"/>
        <xdr:cNvPicPr preferRelativeResize="1">
          <a:picLocks noChangeAspect="1"/>
        </xdr:cNvPicPr>
      </xdr:nvPicPr>
      <xdr:blipFill>
        <a:blip r:embed="rId6"/>
        <a:stretch>
          <a:fillRect/>
        </a:stretch>
      </xdr:blipFill>
      <xdr:spPr>
        <a:xfrm>
          <a:off x="1609725" y="8562975"/>
          <a:ext cx="1905000" cy="228600"/>
        </a:xfrm>
        <a:prstGeom prst="rect">
          <a:avLst/>
        </a:prstGeom>
        <a:noFill/>
        <a:ln w="9525" cmpd="sng">
          <a:noFill/>
        </a:ln>
      </xdr:spPr>
    </xdr:pic>
    <xdr:clientData/>
  </xdr:twoCellAnchor>
  <xdr:twoCellAnchor editAs="oneCell">
    <xdr:from>
      <xdr:col>9</xdr:col>
      <xdr:colOff>228600</xdr:colOff>
      <xdr:row>77</xdr:row>
      <xdr:rowOff>0</xdr:rowOff>
    </xdr:from>
    <xdr:to>
      <xdr:col>10</xdr:col>
      <xdr:colOff>323850</xdr:colOff>
      <xdr:row>78</xdr:row>
      <xdr:rowOff>152400</xdr:rowOff>
    </xdr:to>
    <xdr:pic>
      <xdr:nvPicPr>
        <xdr:cNvPr id="14" name="CommandButtonKakunin"/>
        <xdr:cNvPicPr preferRelativeResize="1">
          <a:picLocks noChangeAspect="1"/>
        </xdr:cNvPicPr>
      </xdr:nvPicPr>
      <xdr:blipFill>
        <a:blip r:embed="rId7"/>
        <a:stretch>
          <a:fillRect/>
        </a:stretch>
      </xdr:blipFill>
      <xdr:spPr>
        <a:xfrm>
          <a:off x="5048250" y="14925675"/>
          <a:ext cx="666750" cy="323850"/>
        </a:xfrm>
        <a:prstGeom prst="rect">
          <a:avLst/>
        </a:prstGeom>
        <a:noFill/>
        <a:ln w="9525" cmpd="sng">
          <a:noFill/>
        </a:ln>
      </xdr:spPr>
    </xdr:pic>
    <xdr:clientData/>
  </xdr:twoCellAnchor>
  <xdr:twoCellAnchor editAs="oneCell">
    <xdr:from>
      <xdr:col>7</xdr:col>
      <xdr:colOff>361950</xdr:colOff>
      <xdr:row>27</xdr:row>
      <xdr:rowOff>57150</xdr:rowOff>
    </xdr:from>
    <xdr:to>
      <xdr:col>7</xdr:col>
      <xdr:colOff>504825</xdr:colOff>
      <xdr:row>29</xdr:row>
      <xdr:rowOff>38100</xdr:rowOff>
    </xdr:to>
    <xdr:pic>
      <xdr:nvPicPr>
        <xdr:cNvPr id="15" name="SpinButtonBirthY"/>
        <xdr:cNvPicPr preferRelativeResize="1">
          <a:picLocks noChangeAspect="1"/>
        </xdr:cNvPicPr>
      </xdr:nvPicPr>
      <xdr:blipFill>
        <a:blip r:embed="rId8"/>
        <a:stretch>
          <a:fillRect/>
        </a:stretch>
      </xdr:blipFill>
      <xdr:spPr>
        <a:xfrm>
          <a:off x="4038600" y="5153025"/>
          <a:ext cx="142875" cy="323850"/>
        </a:xfrm>
        <a:prstGeom prst="rect">
          <a:avLst/>
        </a:prstGeom>
        <a:noFill/>
        <a:ln w="9525" cmpd="sng">
          <a:noFill/>
        </a:ln>
      </xdr:spPr>
    </xdr:pic>
    <xdr:clientData/>
  </xdr:twoCellAnchor>
  <xdr:twoCellAnchor editAs="oneCell">
    <xdr:from>
      <xdr:col>10</xdr:col>
      <xdr:colOff>180975</xdr:colOff>
      <xdr:row>27</xdr:row>
      <xdr:rowOff>57150</xdr:rowOff>
    </xdr:from>
    <xdr:to>
      <xdr:col>10</xdr:col>
      <xdr:colOff>333375</xdr:colOff>
      <xdr:row>29</xdr:row>
      <xdr:rowOff>38100</xdr:rowOff>
    </xdr:to>
    <xdr:pic>
      <xdr:nvPicPr>
        <xdr:cNvPr id="16" name="SpinButtonBirthM"/>
        <xdr:cNvPicPr preferRelativeResize="1">
          <a:picLocks noChangeAspect="1"/>
        </xdr:cNvPicPr>
      </xdr:nvPicPr>
      <xdr:blipFill>
        <a:blip r:embed="rId9"/>
        <a:stretch>
          <a:fillRect/>
        </a:stretch>
      </xdr:blipFill>
      <xdr:spPr>
        <a:xfrm>
          <a:off x="5572125" y="5153025"/>
          <a:ext cx="152400" cy="323850"/>
        </a:xfrm>
        <a:prstGeom prst="rect">
          <a:avLst/>
        </a:prstGeom>
        <a:noFill/>
        <a:ln w="9525" cmpd="sng">
          <a:noFill/>
        </a:ln>
      </xdr:spPr>
    </xdr:pic>
    <xdr:clientData/>
  </xdr:twoCellAnchor>
  <xdr:twoCellAnchor editAs="oneCell">
    <xdr:from>
      <xdr:col>12</xdr:col>
      <xdr:colOff>485775</xdr:colOff>
      <xdr:row>27</xdr:row>
      <xdr:rowOff>57150</xdr:rowOff>
    </xdr:from>
    <xdr:to>
      <xdr:col>13</xdr:col>
      <xdr:colOff>66675</xdr:colOff>
      <xdr:row>29</xdr:row>
      <xdr:rowOff>38100</xdr:rowOff>
    </xdr:to>
    <xdr:pic>
      <xdr:nvPicPr>
        <xdr:cNvPr id="17" name="SpinButtonBirthD"/>
        <xdr:cNvPicPr preferRelativeResize="1">
          <a:picLocks noChangeAspect="1"/>
        </xdr:cNvPicPr>
      </xdr:nvPicPr>
      <xdr:blipFill>
        <a:blip r:embed="rId9"/>
        <a:stretch>
          <a:fillRect/>
        </a:stretch>
      </xdr:blipFill>
      <xdr:spPr>
        <a:xfrm>
          <a:off x="7019925" y="5153025"/>
          <a:ext cx="152400" cy="323850"/>
        </a:xfrm>
        <a:prstGeom prst="rect">
          <a:avLst/>
        </a:prstGeom>
        <a:noFill/>
        <a:ln w="9525" cmpd="sng">
          <a:noFill/>
        </a:ln>
      </xdr:spPr>
    </xdr:pic>
    <xdr:clientData/>
  </xdr:twoCellAnchor>
  <xdr:twoCellAnchor editAs="oneCell">
    <xdr:from>
      <xdr:col>9</xdr:col>
      <xdr:colOff>104775</xdr:colOff>
      <xdr:row>36</xdr:row>
      <xdr:rowOff>85725</xdr:rowOff>
    </xdr:from>
    <xdr:to>
      <xdr:col>9</xdr:col>
      <xdr:colOff>247650</xdr:colOff>
      <xdr:row>38</xdr:row>
      <xdr:rowOff>76200</xdr:rowOff>
    </xdr:to>
    <xdr:pic>
      <xdr:nvPicPr>
        <xdr:cNvPr id="18" name="SpinButtonEnkiY"/>
        <xdr:cNvPicPr preferRelativeResize="1">
          <a:picLocks noChangeAspect="1"/>
        </xdr:cNvPicPr>
      </xdr:nvPicPr>
      <xdr:blipFill>
        <a:blip r:embed="rId8"/>
        <a:stretch>
          <a:fillRect/>
        </a:stretch>
      </xdr:blipFill>
      <xdr:spPr>
        <a:xfrm>
          <a:off x="4924425" y="6734175"/>
          <a:ext cx="142875" cy="323850"/>
        </a:xfrm>
        <a:prstGeom prst="rect">
          <a:avLst/>
        </a:prstGeom>
        <a:noFill/>
        <a:ln w="9525" cmpd="sng">
          <a:noFill/>
        </a:ln>
      </xdr:spPr>
    </xdr:pic>
    <xdr:clientData/>
  </xdr:twoCellAnchor>
  <xdr:twoCellAnchor editAs="oneCell">
    <xdr:from>
      <xdr:col>11</xdr:col>
      <xdr:colOff>0</xdr:colOff>
      <xdr:row>36</xdr:row>
      <xdr:rowOff>85725</xdr:rowOff>
    </xdr:from>
    <xdr:to>
      <xdr:col>11</xdr:col>
      <xdr:colOff>152400</xdr:colOff>
      <xdr:row>38</xdr:row>
      <xdr:rowOff>76200</xdr:rowOff>
    </xdr:to>
    <xdr:pic>
      <xdr:nvPicPr>
        <xdr:cNvPr id="19" name="SpinButtonEnkiM"/>
        <xdr:cNvPicPr preferRelativeResize="1">
          <a:picLocks noChangeAspect="1"/>
        </xdr:cNvPicPr>
      </xdr:nvPicPr>
      <xdr:blipFill>
        <a:blip r:embed="rId9"/>
        <a:stretch>
          <a:fillRect/>
        </a:stretch>
      </xdr:blipFill>
      <xdr:spPr>
        <a:xfrm>
          <a:off x="5962650" y="6734175"/>
          <a:ext cx="152400" cy="323850"/>
        </a:xfrm>
        <a:prstGeom prst="rect">
          <a:avLst/>
        </a:prstGeom>
        <a:noFill/>
        <a:ln w="9525" cmpd="sng">
          <a:noFill/>
        </a:ln>
      </xdr:spPr>
    </xdr:pic>
    <xdr:clientData/>
  </xdr:twoCellAnchor>
  <xdr:twoCellAnchor editAs="oneCell">
    <xdr:from>
      <xdr:col>12</xdr:col>
      <xdr:colOff>476250</xdr:colOff>
      <xdr:row>36</xdr:row>
      <xdr:rowOff>95250</xdr:rowOff>
    </xdr:from>
    <xdr:to>
      <xdr:col>13</xdr:col>
      <xdr:colOff>47625</xdr:colOff>
      <xdr:row>38</xdr:row>
      <xdr:rowOff>85725</xdr:rowOff>
    </xdr:to>
    <xdr:pic>
      <xdr:nvPicPr>
        <xdr:cNvPr id="20" name="SpinButtonEnkiD"/>
        <xdr:cNvPicPr preferRelativeResize="1">
          <a:picLocks noChangeAspect="1"/>
        </xdr:cNvPicPr>
      </xdr:nvPicPr>
      <xdr:blipFill>
        <a:blip r:embed="rId9"/>
        <a:stretch>
          <a:fillRect/>
        </a:stretch>
      </xdr:blipFill>
      <xdr:spPr>
        <a:xfrm>
          <a:off x="7010400" y="6743700"/>
          <a:ext cx="142875" cy="323850"/>
        </a:xfrm>
        <a:prstGeom prst="rect">
          <a:avLst/>
        </a:prstGeom>
        <a:noFill/>
        <a:ln w="9525" cmpd="sng">
          <a:noFill/>
        </a:ln>
      </xdr:spPr>
    </xdr:pic>
    <xdr:clientData/>
  </xdr:twoCellAnchor>
  <xdr:twoCellAnchor>
    <xdr:from>
      <xdr:col>11</xdr:col>
      <xdr:colOff>285750</xdr:colOff>
      <xdr:row>9</xdr:row>
      <xdr:rowOff>161925</xdr:rowOff>
    </xdr:from>
    <xdr:to>
      <xdr:col>17</xdr:col>
      <xdr:colOff>209550</xdr:colOff>
      <xdr:row>12</xdr:row>
      <xdr:rowOff>152400</xdr:rowOff>
    </xdr:to>
    <xdr:sp>
      <xdr:nvSpPr>
        <xdr:cNvPr id="21" name="テキスト ボックス 1"/>
        <xdr:cNvSpPr txBox="1">
          <a:spLocks noChangeArrowheads="1"/>
        </xdr:cNvSpPr>
      </xdr:nvSpPr>
      <xdr:spPr>
        <a:xfrm>
          <a:off x="6248400" y="1685925"/>
          <a:ext cx="3219450"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講師（勤務中）、その他を選択した方のみ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免許更新を希望する職種を下記より選択してください。</a:t>
          </a:r>
        </a:p>
      </xdr:txBody>
    </xdr:sp>
    <xdr:clientData/>
  </xdr:twoCellAnchor>
  <xdr:twoCellAnchor editAs="oneCell">
    <xdr:from>
      <xdr:col>11</xdr:col>
      <xdr:colOff>419100</xdr:colOff>
      <xdr:row>12</xdr:row>
      <xdr:rowOff>142875</xdr:rowOff>
    </xdr:from>
    <xdr:to>
      <xdr:col>12</xdr:col>
      <xdr:colOff>400050</xdr:colOff>
      <xdr:row>13</xdr:row>
      <xdr:rowOff>228600</xdr:rowOff>
    </xdr:to>
    <xdr:pic>
      <xdr:nvPicPr>
        <xdr:cNvPr id="22" name="OptionButtonKyoyu"/>
        <xdr:cNvPicPr preferRelativeResize="1">
          <a:picLocks noChangeAspect="1"/>
        </xdr:cNvPicPr>
      </xdr:nvPicPr>
      <xdr:blipFill>
        <a:blip r:embed="rId10"/>
        <a:stretch>
          <a:fillRect/>
        </a:stretch>
      </xdr:blipFill>
      <xdr:spPr>
        <a:xfrm>
          <a:off x="6381750" y="2200275"/>
          <a:ext cx="552450" cy="257175"/>
        </a:xfrm>
        <a:prstGeom prst="rect">
          <a:avLst/>
        </a:prstGeom>
        <a:noFill/>
        <a:ln w="9525" cmpd="sng">
          <a:noFill/>
        </a:ln>
      </xdr:spPr>
    </xdr:pic>
    <xdr:clientData/>
  </xdr:twoCellAnchor>
  <xdr:twoCellAnchor editAs="oneCell">
    <xdr:from>
      <xdr:col>13</xdr:col>
      <xdr:colOff>0</xdr:colOff>
      <xdr:row>12</xdr:row>
      <xdr:rowOff>123825</xdr:rowOff>
    </xdr:from>
    <xdr:to>
      <xdr:col>14</xdr:col>
      <xdr:colOff>219075</xdr:colOff>
      <xdr:row>13</xdr:row>
      <xdr:rowOff>228600</xdr:rowOff>
    </xdr:to>
    <xdr:pic>
      <xdr:nvPicPr>
        <xdr:cNvPr id="23" name="OptionButtonYougo"/>
        <xdr:cNvPicPr preferRelativeResize="1">
          <a:picLocks noChangeAspect="1"/>
        </xdr:cNvPicPr>
      </xdr:nvPicPr>
      <xdr:blipFill>
        <a:blip r:embed="rId11"/>
        <a:stretch>
          <a:fillRect/>
        </a:stretch>
      </xdr:blipFill>
      <xdr:spPr>
        <a:xfrm>
          <a:off x="7105650" y="2181225"/>
          <a:ext cx="790575" cy="276225"/>
        </a:xfrm>
        <a:prstGeom prst="rect">
          <a:avLst/>
        </a:prstGeom>
        <a:noFill/>
        <a:ln w="9525" cmpd="sng">
          <a:noFill/>
        </a:ln>
      </xdr:spPr>
    </xdr:pic>
    <xdr:clientData/>
  </xdr:twoCellAnchor>
  <xdr:twoCellAnchor editAs="oneCell">
    <xdr:from>
      <xdr:col>14</xdr:col>
      <xdr:colOff>323850</xdr:colOff>
      <xdr:row>12</xdr:row>
      <xdr:rowOff>123825</xdr:rowOff>
    </xdr:from>
    <xdr:to>
      <xdr:col>16</xdr:col>
      <xdr:colOff>76200</xdr:colOff>
      <xdr:row>13</xdr:row>
      <xdr:rowOff>228600</xdr:rowOff>
    </xdr:to>
    <xdr:pic>
      <xdr:nvPicPr>
        <xdr:cNvPr id="24" name="OptionButtonEiyou"/>
        <xdr:cNvPicPr preferRelativeResize="1">
          <a:picLocks noChangeAspect="1"/>
        </xdr:cNvPicPr>
      </xdr:nvPicPr>
      <xdr:blipFill>
        <a:blip r:embed="rId12"/>
        <a:stretch>
          <a:fillRect/>
        </a:stretch>
      </xdr:blipFill>
      <xdr:spPr>
        <a:xfrm>
          <a:off x="8001000" y="2181225"/>
          <a:ext cx="828675" cy="276225"/>
        </a:xfrm>
        <a:prstGeom prst="rect">
          <a:avLst/>
        </a:prstGeom>
        <a:noFill/>
        <a:ln w="9525" cmpd="sng">
          <a:noFill/>
        </a:ln>
      </xdr:spPr>
    </xdr:pic>
    <xdr:clientData/>
  </xdr:twoCellAnchor>
  <xdr:twoCellAnchor editAs="oneCell">
    <xdr:from>
      <xdr:col>16</xdr:col>
      <xdr:colOff>257175</xdr:colOff>
      <xdr:row>12</xdr:row>
      <xdr:rowOff>85725</xdr:rowOff>
    </xdr:from>
    <xdr:to>
      <xdr:col>17</xdr:col>
      <xdr:colOff>190500</xdr:colOff>
      <xdr:row>13</xdr:row>
      <xdr:rowOff>161925</xdr:rowOff>
    </xdr:to>
    <xdr:pic>
      <xdr:nvPicPr>
        <xdr:cNvPr id="25" name="CommandButtonClear"/>
        <xdr:cNvPicPr preferRelativeResize="1">
          <a:picLocks noChangeAspect="1"/>
        </xdr:cNvPicPr>
      </xdr:nvPicPr>
      <xdr:blipFill>
        <a:blip r:embed="rId13"/>
        <a:stretch>
          <a:fillRect/>
        </a:stretch>
      </xdr:blipFill>
      <xdr:spPr>
        <a:xfrm>
          <a:off x="9010650" y="2143125"/>
          <a:ext cx="438150" cy="247650"/>
        </a:xfrm>
        <a:prstGeom prst="rect">
          <a:avLst/>
        </a:prstGeom>
        <a:noFill/>
        <a:ln w="9525" cmpd="sng">
          <a:noFill/>
        </a:ln>
      </xdr:spPr>
    </xdr:pic>
    <xdr:clientData/>
  </xdr:twoCellAnchor>
  <xdr:twoCellAnchor editAs="oneCell">
    <xdr:from>
      <xdr:col>4</xdr:col>
      <xdr:colOff>209550</xdr:colOff>
      <xdr:row>27</xdr:row>
      <xdr:rowOff>0</xdr:rowOff>
    </xdr:from>
    <xdr:to>
      <xdr:col>5</xdr:col>
      <xdr:colOff>123825</xdr:colOff>
      <xdr:row>28</xdr:row>
      <xdr:rowOff>76200</xdr:rowOff>
    </xdr:to>
    <xdr:pic>
      <xdr:nvPicPr>
        <xdr:cNvPr id="26" name="OptionButtonShowa"/>
        <xdr:cNvPicPr preferRelativeResize="1">
          <a:picLocks noChangeAspect="1"/>
        </xdr:cNvPicPr>
      </xdr:nvPicPr>
      <xdr:blipFill>
        <a:blip r:embed="rId14"/>
        <a:stretch>
          <a:fillRect/>
        </a:stretch>
      </xdr:blipFill>
      <xdr:spPr>
        <a:xfrm>
          <a:off x="2171700" y="5095875"/>
          <a:ext cx="485775" cy="247650"/>
        </a:xfrm>
        <a:prstGeom prst="rect">
          <a:avLst/>
        </a:prstGeom>
        <a:noFill/>
        <a:ln w="9525" cmpd="sng">
          <a:noFill/>
        </a:ln>
      </xdr:spPr>
    </xdr:pic>
    <xdr:clientData/>
  </xdr:twoCellAnchor>
  <xdr:twoCellAnchor editAs="oneCell">
    <xdr:from>
      <xdr:col>4</xdr:col>
      <xdr:colOff>209550</xdr:colOff>
      <xdr:row>28</xdr:row>
      <xdr:rowOff>47625</xdr:rowOff>
    </xdr:from>
    <xdr:to>
      <xdr:col>5</xdr:col>
      <xdr:colOff>209550</xdr:colOff>
      <xdr:row>29</xdr:row>
      <xdr:rowOff>95250</xdr:rowOff>
    </xdr:to>
    <xdr:pic>
      <xdr:nvPicPr>
        <xdr:cNvPr id="27" name="OptionButtonHeisei"/>
        <xdr:cNvPicPr preferRelativeResize="1">
          <a:picLocks noChangeAspect="1"/>
        </xdr:cNvPicPr>
      </xdr:nvPicPr>
      <xdr:blipFill>
        <a:blip r:embed="rId15"/>
        <a:stretch>
          <a:fillRect/>
        </a:stretch>
      </xdr:blipFill>
      <xdr:spPr>
        <a:xfrm>
          <a:off x="2171700" y="5314950"/>
          <a:ext cx="571500" cy="219075"/>
        </a:xfrm>
        <a:prstGeom prst="rect">
          <a:avLst/>
        </a:prstGeom>
        <a:noFill/>
        <a:ln w="9525" cmpd="sng">
          <a:noFill/>
        </a:ln>
      </xdr:spPr>
    </xdr:pic>
    <xdr:clientData/>
  </xdr:twoCellAnchor>
  <xdr:twoCellAnchor editAs="oneCell">
    <xdr:from>
      <xdr:col>5</xdr:col>
      <xdr:colOff>190500</xdr:colOff>
      <xdr:row>54</xdr:row>
      <xdr:rowOff>104775</xdr:rowOff>
    </xdr:from>
    <xdr:to>
      <xdr:col>6</xdr:col>
      <xdr:colOff>428625</xdr:colOff>
      <xdr:row>54</xdr:row>
      <xdr:rowOff>333375</xdr:rowOff>
    </xdr:to>
    <xdr:pic>
      <xdr:nvPicPr>
        <xdr:cNvPr id="28" name="OptionButtonMonYes"/>
        <xdr:cNvPicPr preferRelativeResize="1">
          <a:picLocks noChangeAspect="1"/>
        </xdr:cNvPicPr>
      </xdr:nvPicPr>
      <xdr:blipFill>
        <a:blip r:embed="rId16"/>
        <a:stretch>
          <a:fillRect/>
        </a:stretch>
      </xdr:blipFill>
      <xdr:spPr>
        <a:xfrm>
          <a:off x="2724150" y="10163175"/>
          <a:ext cx="809625" cy="228600"/>
        </a:xfrm>
        <a:prstGeom prst="rect">
          <a:avLst/>
        </a:prstGeom>
        <a:noFill/>
        <a:ln w="9525" cmpd="sng">
          <a:noFill/>
        </a:ln>
      </xdr:spPr>
    </xdr:pic>
    <xdr:clientData/>
  </xdr:twoCellAnchor>
  <xdr:twoCellAnchor editAs="oneCell">
    <xdr:from>
      <xdr:col>5</xdr:col>
      <xdr:colOff>180975</xdr:colOff>
      <xdr:row>55</xdr:row>
      <xdr:rowOff>114300</xdr:rowOff>
    </xdr:from>
    <xdr:to>
      <xdr:col>6</xdr:col>
      <xdr:colOff>466725</xdr:colOff>
      <xdr:row>55</xdr:row>
      <xdr:rowOff>304800</xdr:rowOff>
    </xdr:to>
    <xdr:pic>
      <xdr:nvPicPr>
        <xdr:cNvPr id="29" name="OptionButtonMonNo"/>
        <xdr:cNvPicPr preferRelativeResize="1">
          <a:picLocks noChangeAspect="1"/>
        </xdr:cNvPicPr>
      </xdr:nvPicPr>
      <xdr:blipFill>
        <a:blip r:embed="rId17"/>
        <a:stretch>
          <a:fillRect/>
        </a:stretch>
      </xdr:blipFill>
      <xdr:spPr>
        <a:xfrm>
          <a:off x="2714625" y="10601325"/>
          <a:ext cx="857250" cy="190500"/>
        </a:xfrm>
        <a:prstGeom prst="rect">
          <a:avLst/>
        </a:prstGeom>
        <a:noFill/>
        <a:ln w="9525" cmpd="sng">
          <a:noFill/>
        </a:ln>
      </xdr:spPr>
    </xdr:pic>
    <xdr:clientData/>
  </xdr:twoCellAnchor>
  <xdr:twoCellAnchor editAs="oneCell">
    <xdr:from>
      <xdr:col>7</xdr:col>
      <xdr:colOff>190500</xdr:colOff>
      <xdr:row>54</xdr:row>
      <xdr:rowOff>104775</xdr:rowOff>
    </xdr:from>
    <xdr:to>
      <xdr:col>8</xdr:col>
      <xdr:colOff>381000</xdr:colOff>
      <xdr:row>54</xdr:row>
      <xdr:rowOff>333375</xdr:rowOff>
    </xdr:to>
    <xdr:pic>
      <xdr:nvPicPr>
        <xdr:cNvPr id="30" name="OptionButtonTueYes"/>
        <xdr:cNvPicPr preferRelativeResize="1">
          <a:picLocks noChangeAspect="1"/>
        </xdr:cNvPicPr>
      </xdr:nvPicPr>
      <xdr:blipFill>
        <a:blip r:embed="rId18"/>
        <a:stretch>
          <a:fillRect/>
        </a:stretch>
      </xdr:blipFill>
      <xdr:spPr>
        <a:xfrm>
          <a:off x="3867150" y="10163175"/>
          <a:ext cx="762000" cy="228600"/>
        </a:xfrm>
        <a:prstGeom prst="rect">
          <a:avLst/>
        </a:prstGeom>
        <a:noFill/>
        <a:ln w="9525" cmpd="sng">
          <a:noFill/>
        </a:ln>
      </xdr:spPr>
    </xdr:pic>
    <xdr:clientData/>
  </xdr:twoCellAnchor>
  <xdr:twoCellAnchor editAs="oneCell">
    <xdr:from>
      <xdr:col>7</xdr:col>
      <xdr:colOff>190500</xdr:colOff>
      <xdr:row>55</xdr:row>
      <xdr:rowOff>95250</xdr:rowOff>
    </xdr:from>
    <xdr:to>
      <xdr:col>8</xdr:col>
      <xdr:colOff>485775</xdr:colOff>
      <xdr:row>55</xdr:row>
      <xdr:rowOff>304800</xdr:rowOff>
    </xdr:to>
    <xdr:pic>
      <xdr:nvPicPr>
        <xdr:cNvPr id="31" name="OptionButtonTueNo"/>
        <xdr:cNvPicPr preferRelativeResize="1">
          <a:picLocks noChangeAspect="1"/>
        </xdr:cNvPicPr>
      </xdr:nvPicPr>
      <xdr:blipFill>
        <a:blip r:embed="rId19"/>
        <a:stretch>
          <a:fillRect/>
        </a:stretch>
      </xdr:blipFill>
      <xdr:spPr>
        <a:xfrm>
          <a:off x="3867150" y="10582275"/>
          <a:ext cx="866775" cy="209550"/>
        </a:xfrm>
        <a:prstGeom prst="rect">
          <a:avLst/>
        </a:prstGeom>
        <a:noFill/>
        <a:ln w="9525" cmpd="sng">
          <a:noFill/>
        </a:ln>
      </xdr:spPr>
    </xdr:pic>
    <xdr:clientData/>
  </xdr:twoCellAnchor>
  <xdr:twoCellAnchor editAs="oneCell">
    <xdr:from>
      <xdr:col>9</xdr:col>
      <xdr:colOff>142875</xdr:colOff>
      <xdr:row>54</xdr:row>
      <xdr:rowOff>104775</xdr:rowOff>
    </xdr:from>
    <xdr:to>
      <xdr:col>10</xdr:col>
      <xdr:colOff>523875</xdr:colOff>
      <xdr:row>54</xdr:row>
      <xdr:rowOff>342900</xdr:rowOff>
    </xdr:to>
    <xdr:pic>
      <xdr:nvPicPr>
        <xdr:cNvPr id="32" name="OptionButtonWedYes"/>
        <xdr:cNvPicPr preferRelativeResize="1">
          <a:picLocks noChangeAspect="1"/>
        </xdr:cNvPicPr>
      </xdr:nvPicPr>
      <xdr:blipFill>
        <a:blip r:embed="rId20"/>
        <a:stretch>
          <a:fillRect/>
        </a:stretch>
      </xdr:blipFill>
      <xdr:spPr>
        <a:xfrm>
          <a:off x="4962525" y="10163175"/>
          <a:ext cx="952500" cy="238125"/>
        </a:xfrm>
        <a:prstGeom prst="rect">
          <a:avLst/>
        </a:prstGeom>
        <a:noFill/>
        <a:ln w="9525" cmpd="sng">
          <a:noFill/>
        </a:ln>
      </xdr:spPr>
    </xdr:pic>
    <xdr:clientData/>
  </xdr:twoCellAnchor>
  <xdr:twoCellAnchor editAs="oneCell">
    <xdr:from>
      <xdr:col>9</xdr:col>
      <xdr:colOff>133350</xdr:colOff>
      <xdr:row>55</xdr:row>
      <xdr:rowOff>85725</xdr:rowOff>
    </xdr:from>
    <xdr:to>
      <xdr:col>10</xdr:col>
      <xdr:colOff>561975</xdr:colOff>
      <xdr:row>55</xdr:row>
      <xdr:rowOff>371475</xdr:rowOff>
    </xdr:to>
    <xdr:pic>
      <xdr:nvPicPr>
        <xdr:cNvPr id="33" name="OptionButtonWedNo"/>
        <xdr:cNvPicPr preferRelativeResize="1">
          <a:picLocks noChangeAspect="1"/>
        </xdr:cNvPicPr>
      </xdr:nvPicPr>
      <xdr:blipFill>
        <a:blip r:embed="rId21"/>
        <a:stretch>
          <a:fillRect/>
        </a:stretch>
      </xdr:blipFill>
      <xdr:spPr>
        <a:xfrm>
          <a:off x="4953000" y="10572750"/>
          <a:ext cx="1000125" cy="285750"/>
        </a:xfrm>
        <a:prstGeom prst="rect">
          <a:avLst/>
        </a:prstGeom>
        <a:noFill/>
        <a:ln w="9525" cmpd="sng">
          <a:noFill/>
        </a:ln>
      </xdr:spPr>
    </xdr:pic>
    <xdr:clientData/>
  </xdr:twoCellAnchor>
  <xdr:twoCellAnchor editAs="oneCell">
    <xdr:from>
      <xdr:col>10</xdr:col>
      <xdr:colOff>28575</xdr:colOff>
      <xdr:row>46</xdr:row>
      <xdr:rowOff>104775</xdr:rowOff>
    </xdr:from>
    <xdr:to>
      <xdr:col>15</xdr:col>
      <xdr:colOff>257175</xdr:colOff>
      <xdr:row>50</xdr:row>
      <xdr:rowOff>28575</xdr:rowOff>
    </xdr:to>
    <xdr:pic>
      <xdr:nvPicPr>
        <xdr:cNvPr id="34" name="ComboBoxKouza"/>
        <xdr:cNvPicPr preferRelativeResize="1">
          <a:picLocks noChangeAspect="1"/>
        </xdr:cNvPicPr>
      </xdr:nvPicPr>
      <xdr:blipFill>
        <a:blip r:embed="rId22"/>
        <a:stretch>
          <a:fillRect/>
        </a:stretch>
      </xdr:blipFill>
      <xdr:spPr>
        <a:xfrm>
          <a:off x="5419725" y="8267700"/>
          <a:ext cx="3086100" cy="485775"/>
        </a:xfrm>
        <a:prstGeom prst="rect">
          <a:avLst/>
        </a:prstGeom>
        <a:noFill/>
        <a:ln w="9525" cmpd="sng">
          <a:noFill/>
        </a:ln>
      </xdr:spPr>
    </xdr:pic>
    <xdr:clientData/>
  </xdr:twoCellAnchor>
  <xdr:twoCellAnchor editAs="oneCell">
    <xdr:from>
      <xdr:col>4</xdr:col>
      <xdr:colOff>533400</xdr:colOff>
      <xdr:row>22</xdr:row>
      <xdr:rowOff>133350</xdr:rowOff>
    </xdr:from>
    <xdr:to>
      <xdr:col>7</xdr:col>
      <xdr:colOff>476250</xdr:colOff>
      <xdr:row>24</xdr:row>
      <xdr:rowOff>47625</xdr:rowOff>
    </xdr:to>
    <xdr:pic>
      <xdr:nvPicPr>
        <xdr:cNvPr id="35" name="OptionButtonName1"/>
        <xdr:cNvPicPr preferRelativeResize="1">
          <a:picLocks noChangeAspect="1"/>
        </xdr:cNvPicPr>
      </xdr:nvPicPr>
      <xdr:blipFill>
        <a:blip r:embed="rId23"/>
        <a:stretch>
          <a:fillRect/>
        </a:stretch>
      </xdr:blipFill>
      <xdr:spPr>
        <a:xfrm>
          <a:off x="2495550" y="4276725"/>
          <a:ext cx="1657350" cy="257175"/>
        </a:xfrm>
        <a:prstGeom prst="rect">
          <a:avLst/>
        </a:prstGeom>
        <a:noFill/>
        <a:ln w="9525" cmpd="sng">
          <a:noFill/>
        </a:ln>
      </xdr:spPr>
    </xdr:pic>
    <xdr:clientData/>
  </xdr:twoCellAnchor>
  <xdr:twoCellAnchor editAs="oneCell">
    <xdr:from>
      <xdr:col>8</xdr:col>
      <xdr:colOff>552450</xdr:colOff>
      <xdr:row>22</xdr:row>
      <xdr:rowOff>133350</xdr:rowOff>
    </xdr:from>
    <xdr:to>
      <xdr:col>11</xdr:col>
      <xdr:colOff>552450</xdr:colOff>
      <xdr:row>24</xdr:row>
      <xdr:rowOff>47625</xdr:rowOff>
    </xdr:to>
    <xdr:pic>
      <xdr:nvPicPr>
        <xdr:cNvPr id="36" name="OptionButtonName2"/>
        <xdr:cNvPicPr preferRelativeResize="1">
          <a:picLocks noChangeAspect="1"/>
        </xdr:cNvPicPr>
      </xdr:nvPicPr>
      <xdr:blipFill>
        <a:blip r:embed="rId24"/>
        <a:stretch>
          <a:fillRect/>
        </a:stretch>
      </xdr:blipFill>
      <xdr:spPr>
        <a:xfrm>
          <a:off x="4800600" y="4276725"/>
          <a:ext cx="1714500" cy="257175"/>
        </a:xfrm>
        <a:prstGeom prst="rect">
          <a:avLst/>
        </a:prstGeom>
        <a:noFill/>
        <a:ln w="9525" cmpd="sng">
          <a:noFill/>
        </a:ln>
      </xdr:spPr>
    </xdr:pic>
    <xdr:clientData/>
  </xdr:twoCellAnchor>
  <xdr:twoCellAnchor editAs="oneCell">
    <xdr:from>
      <xdr:col>4</xdr:col>
      <xdr:colOff>523875</xdr:colOff>
      <xdr:row>24</xdr:row>
      <xdr:rowOff>85725</xdr:rowOff>
    </xdr:from>
    <xdr:to>
      <xdr:col>7</xdr:col>
      <xdr:colOff>352425</xdr:colOff>
      <xdr:row>25</xdr:row>
      <xdr:rowOff>190500</xdr:rowOff>
    </xdr:to>
    <xdr:pic>
      <xdr:nvPicPr>
        <xdr:cNvPr id="37" name="OptionButtonName3"/>
        <xdr:cNvPicPr preferRelativeResize="1">
          <a:picLocks noChangeAspect="1"/>
        </xdr:cNvPicPr>
      </xdr:nvPicPr>
      <xdr:blipFill>
        <a:blip r:embed="rId25"/>
        <a:stretch>
          <a:fillRect/>
        </a:stretch>
      </xdr:blipFill>
      <xdr:spPr>
        <a:xfrm>
          <a:off x="2486025" y="4572000"/>
          <a:ext cx="1543050" cy="257175"/>
        </a:xfrm>
        <a:prstGeom prst="rect">
          <a:avLst/>
        </a:prstGeom>
        <a:noFill/>
        <a:ln w="9525" cmpd="sng">
          <a:noFill/>
        </a:ln>
      </xdr:spPr>
    </xdr:pic>
    <xdr:clientData/>
  </xdr:twoCellAnchor>
  <xdr:twoCellAnchor editAs="oneCell">
    <xdr:from>
      <xdr:col>3</xdr:col>
      <xdr:colOff>57150</xdr:colOff>
      <xdr:row>33</xdr:row>
      <xdr:rowOff>123825</xdr:rowOff>
    </xdr:from>
    <xdr:to>
      <xdr:col>5</xdr:col>
      <xdr:colOff>266700</xdr:colOff>
      <xdr:row>35</xdr:row>
      <xdr:rowOff>123825</xdr:rowOff>
    </xdr:to>
    <xdr:pic>
      <xdr:nvPicPr>
        <xdr:cNvPr id="38" name="OptionButtonWhile1"/>
        <xdr:cNvPicPr preferRelativeResize="1">
          <a:picLocks noChangeAspect="1"/>
        </xdr:cNvPicPr>
      </xdr:nvPicPr>
      <xdr:blipFill>
        <a:blip r:embed="rId26"/>
        <a:stretch>
          <a:fillRect/>
        </a:stretch>
      </xdr:blipFill>
      <xdr:spPr>
        <a:xfrm>
          <a:off x="1447800" y="6257925"/>
          <a:ext cx="1352550" cy="342900"/>
        </a:xfrm>
        <a:prstGeom prst="rect">
          <a:avLst/>
        </a:prstGeom>
        <a:noFill/>
        <a:ln w="9525" cmpd="sng">
          <a:noFill/>
        </a:ln>
      </xdr:spPr>
    </xdr:pic>
    <xdr:clientData/>
  </xdr:twoCellAnchor>
  <xdr:twoCellAnchor editAs="oneCell">
    <xdr:from>
      <xdr:col>9</xdr:col>
      <xdr:colOff>314325</xdr:colOff>
      <xdr:row>33</xdr:row>
      <xdr:rowOff>123825</xdr:rowOff>
    </xdr:from>
    <xdr:to>
      <xdr:col>12</xdr:col>
      <xdr:colOff>123825</xdr:colOff>
      <xdr:row>35</xdr:row>
      <xdr:rowOff>38100</xdr:rowOff>
    </xdr:to>
    <xdr:pic>
      <xdr:nvPicPr>
        <xdr:cNvPr id="39" name="OptionButtonWhile2"/>
        <xdr:cNvPicPr preferRelativeResize="1">
          <a:picLocks noChangeAspect="1"/>
        </xdr:cNvPicPr>
      </xdr:nvPicPr>
      <xdr:blipFill>
        <a:blip r:embed="rId27"/>
        <a:stretch>
          <a:fillRect/>
        </a:stretch>
      </xdr:blipFill>
      <xdr:spPr>
        <a:xfrm>
          <a:off x="5133975" y="6257925"/>
          <a:ext cx="1524000" cy="257175"/>
        </a:xfrm>
        <a:prstGeom prst="rect">
          <a:avLst/>
        </a:prstGeom>
        <a:noFill/>
        <a:ln w="9525" cmpd="sng">
          <a:noFill/>
        </a:ln>
      </xdr:spPr>
    </xdr:pic>
    <xdr:clientData/>
  </xdr:twoCellAnchor>
  <xdr:twoCellAnchor editAs="oneCell">
    <xdr:from>
      <xdr:col>13</xdr:col>
      <xdr:colOff>123825</xdr:colOff>
      <xdr:row>33</xdr:row>
      <xdr:rowOff>123825</xdr:rowOff>
    </xdr:from>
    <xdr:to>
      <xdr:col>16</xdr:col>
      <xdr:colOff>285750</xdr:colOff>
      <xdr:row>35</xdr:row>
      <xdr:rowOff>38100</xdr:rowOff>
    </xdr:to>
    <xdr:pic>
      <xdr:nvPicPr>
        <xdr:cNvPr id="40" name="OptionButtonWhile3"/>
        <xdr:cNvPicPr preferRelativeResize="1">
          <a:picLocks noChangeAspect="1"/>
        </xdr:cNvPicPr>
      </xdr:nvPicPr>
      <xdr:blipFill>
        <a:blip r:embed="rId28"/>
        <a:stretch>
          <a:fillRect/>
        </a:stretch>
      </xdr:blipFill>
      <xdr:spPr>
        <a:xfrm>
          <a:off x="7229475" y="6257925"/>
          <a:ext cx="1809750" cy="257175"/>
        </a:xfrm>
        <a:prstGeom prst="rect">
          <a:avLst/>
        </a:prstGeom>
        <a:noFill/>
        <a:ln w="9525" cmpd="sng">
          <a:noFill/>
        </a:ln>
      </xdr:spPr>
    </xdr:pic>
    <xdr:clientData/>
  </xdr:twoCellAnchor>
  <xdr:twoCellAnchor>
    <xdr:from>
      <xdr:col>8</xdr:col>
      <xdr:colOff>190500</xdr:colOff>
      <xdr:row>35</xdr:row>
      <xdr:rowOff>38100</xdr:rowOff>
    </xdr:from>
    <xdr:to>
      <xdr:col>12</xdr:col>
      <xdr:colOff>276225</xdr:colOff>
      <xdr:row>37</xdr:row>
      <xdr:rowOff>9525</xdr:rowOff>
    </xdr:to>
    <xdr:sp>
      <xdr:nvSpPr>
        <xdr:cNvPr id="41" name="テキスト ボックス 3"/>
        <xdr:cNvSpPr txBox="1">
          <a:spLocks noChangeArrowheads="1"/>
        </xdr:cNvSpPr>
      </xdr:nvSpPr>
      <xdr:spPr>
        <a:xfrm>
          <a:off x="4438650" y="6515100"/>
          <a:ext cx="23717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年（令和）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月　　　　　　　　　　　　日</a:t>
          </a:r>
        </a:p>
      </xdr:txBody>
    </xdr:sp>
    <xdr:clientData/>
  </xdr:twoCellAnchor>
  <xdr:twoCellAnchor>
    <xdr:from>
      <xdr:col>7</xdr:col>
      <xdr:colOff>409575</xdr:colOff>
      <xdr:row>38</xdr:row>
      <xdr:rowOff>104775</xdr:rowOff>
    </xdr:from>
    <xdr:to>
      <xdr:col>14</xdr:col>
      <xdr:colOff>190500</xdr:colOff>
      <xdr:row>41</xdr:row>
      <xdr:rowOff>19050</xdr:rowOff>
    </xdr:to>
    <xdr:sp>
      <xdr:nvSpPr>
        <xdr:cNvPr id="42" name="テキスト ボックス 50"/>
        <xdr:cNvSpPr txBox="1">
          <a:spLocks noChangeArrowheads="1"/>
        </xdr:cNvSpPr>
      </xdr:nvSpPr>
      <xdr:spPr>
        <a:xfrm>
          <a:off x="4086225" y="7086600"/>
          <a:ext cx="37814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「延期・延長申請をしている」を選択した方のみ年月日を指定してください。</a:t>
          </a:r>
        </a:p>
      </xdr:txBody>
    </xdr:sp>
    <xdr:clientData/>
  </xdr:twoCellAnchor>
  <xdr:twoCellAnchor editAs="oneCell">
    <xdr:from>
      <xdr:col>13</xdr:col>
      <xdr:colOff>514350</xdr:colOff>
      <xdr:row>27</xdr:row>
      <xdr:rowOff>85725</xdr:rowOff>
    </xdr:from>
    <xdr:to>
      <xdr:col>16</xdr:col>
      <xdr:colOff>495300</xdr:colOff>
      <xdr:row>29</xdr:row>
      <xdr:rowOff>0</xdr:rowOff>
    </xdr:to>
    <xdr:pic>
      <xdr:nvPicPr>
        <xdr:cNvPr id="43" name="OptionButtonYear61"/>
        <xdr:cNvPicPr preferRelativeResize="1">
          <a:picLocks noChangeAspect="1"/>
        </xdr:cNvPicPr>
      </xdr:nvPicPr>
      <xdr:blipFill>
        <a:blip r:embed="rId29"/>
        <a:stretch>
          <a:fillRect/>
        </a:stretch>
      </xdr:blipFill>
      <xdr:spPr>
        <a:xfrm>
          <a:off x="7620000" y="5181600"/>
          <a:ext cx="1628775" cy="257175"/>
        </a:xfrm>
        <a:prstGeom prst="rect">
          <a:avLst/>
        </a:prstGeom>
        <a:noFill/>
        <a:ln w="9525" cmpd="sng">
          <a:noFill/>
        </a:ln>
      </xdr:spPr>
    </xdr:pic>
    <xdr:clientData/>
  </xdr:twoCellAnchor>
  <xdr:twoCellAnchor editAs="oneCell">
    <xdr:from>
      <xdr:col>17</xdr:col>
      <xdr:colOff>9525</xdr:colOff>
      <xdr:row>27</xdr:row>
      <xdr:rowOff>76200</xdr:rowOff>
    </xdr:from>
    <xdr:to>
      <xdr:col>17</xdr:col>
      <xdr:colOff>447675</xdr:colOff>
      <xdr:row>28</xdr:row>
      <xdr:rowOff>152400</xdr:rowOff>
    </xdr:to>
    <xdr:pic>
      <xdr:nvPicPr>
        <xdr:cNvPr id="44" name="CommandButtonClear61"/>
        <xdr:cNvPicPr preferRelativeResize="1">
          <a:picLocks noChangeAspect="1"/>
        </xdr:cNvPicPr>
      </xdr:nvPicPr>
      <xdr:blipFill>
        <a:blip r:embed="rId30"/>
        <a:stretch>
          <a:fillRect/>
        </a:stretch>
      </xdr:blipFill>
      <xdr:spPr>
        <a:xfrm>
          <a:off x="9267825" y="5172075"/>
          <a:ext cx="438150" cy="247650"/>
        </a:xfrm>
        <a:prstGeom prst="rect">
          <a:avLst/>
        </a:prstGeom>
        <a:noFill/>
        <a:ln w="9525" cmpd="sng">
          <a:noFill/>
        </a:ln>
      </xdr:spPr>
    </xdr:pic>
    <xdr:clientData/>
  </xdr:twoCellAnchor>
  <xdr:twoCellAnchor editAs="oneCell">
    <xdr:from>
      <xdr:col>6</xdr:col>
      <xdr:colOff>104775</xdr:colOff>
      <xdr:row>33</xdr:row>
      <xdr:rowOff>123825</xdr:rowOff>
    </xdr:from>
    <xdr:to>
      <xdr:col>8</xdr:col>
      <xdr:colOff>314325</xdr:colOff>
      <xdr:row>35</xdr:row>
      <xdr:rowOff>123825</xdr:rowOff>
    </xdr:to>
    <xdr:pic>
      <xdr:nvPicPr>
        <xdr:cNvPr id="45" name="OptionButtonWhile4"/>
        <xdr:cNvPicPr preferRelativeResize="1">
          <a:picLocks noChangeAspect="1"/>
        </xdr:cNvPicPr>
      </xdr:nvPicPr>
      <xdr:blipFill>
        <a:blip r:embed="rId31"/>
        <a:stretch>
          <a:fillRect/>
        </a:stretch>
      </xdr:blipFill>
      <xdr:spPr>
        <a:xfrm>
          <a:off x="3209925" y="6257925"/>
          <a:ext cx="1352550" cy="342900"/>
        </a:xfrm>
        <a:prstGeom prst="rect">
          <a:avLst/>
        </a:prstGeom>
        <a:noFill/>
        <a:ln w="9525" cmpd="sng">
          <a:noFill/>
        </a:ln>
      </xdr:spPr>
    </xdr:pic>
    <xdr:clientData/>
  </xdr:twoCellAnchor>
  <xdr:twoCellAnchor editAs="oneCell">
    <xdr:from>
      <xdr:col>7</xdr:col>
      <xdr:colOff>381000</xdr:colOff>
      <xdr:row>24</xdr:row>
      <xdr:rowOff>85725</xdr:rowOff>
    </xdr:from>
    <xdr:to>
      <xdr:col>8</xdr:col>
      <xdr:colOff>247650</xdr:colOff>
      <xdr:row>25</xdr:row>
      <xdr:rowOff>180975</xdr:rowOff>
    </xdr:to>
    <xdr:pic>
      <xdr:nvPicPr>
        <xdr:cNvPr id="46" name="CommandButtonClearWrite"/>
        <xdr:cNvPicPr preferRelativeResize="1">
          <a:picLocks noChangeAspect="1"/>
        </xdr:cNvPicPr>
      </xdr:nvPicPr>
      <xdr:blipFill>
        <a:blip r:embed="rId32"/>
        <a:stretch>
          <a:fillRect/>
        </a:stretch>
      </xdr:blipFill>
      <xdr:spPr>
        <a:xfrm>
          <a:off x="4057650" y="4572000"/>
          <a:ext cx="438150" cy="247650"/>
        </a:xfrm>
        <a:prstGeom prst="rect">
          <a:avLst/>
        </a:prstGeom>
        <a:noFill/>
        <a:ln w="9525" cmpd="sng">
          <a:noFill/>
        </a:ln>
      </xdr:spPr>
    </xdr:pic>
    <xdr:clientData/>
  </xdr:twoCellAnchor>
  <xdr:twoCellAnchor>
    <xdr:from>
      <xdr:col>14</xdr:col>
      <xdr:colOff>466725</xdr:colOff>
      <xdr:row>43</xdr:row>
      <xdr:rowOff>85725</xdr:rowOff>
    </xdr:from>
    <xdr:to>
      <xdr:col>15</xdr:col>
      <xdr:colOff>428625</xdr:colOff>
      <xdr:row>46</xdr:row>
      <xdr:rowOff>66675</xdr:rowOff>
    </xdr:to>
    <xdr:sp>
      <xdr:nvSpPr>
        <xdr:cNvPr id="47" name="下矢印吹き出し 47"/>
        <xdr:cNvSpPr>
          <a:spLocks/>
        </xdr:cNvSpPr>
      </xdr:nvSpPr>
      <xdr:spPr>
        <a:xfrm>
          <a:off x="8143875" y="7810500"/>
          <a:ext cx="533400" cy="419100"/>
        </a:xfrm>
        <a:prstGeom prst="downArrowCallout">
          <a:avLst>
            <a:gd name="adj1" fmla="val 14976"/>
            <a:gd name="adj2" fmla="val -12305"/>
            <a:gd name="adj3" fmla="val 25000"/>
            <a:gd name="adj4" fmla="val -5384"/>
          </a:avLst>
        </a:prstGeom>
        <a:no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rPr>
            <a:t>クリック</a:t>
          </a:r>
        </a:p>
      </xdr:txBody>
    </xdr:sp>
    <xdr:clientData/>
  </xdr:twoCellAnchor>
  <xdr:twoCellAnchor>
    <xdr:from>
      <xdr:col>13</xdr:col>
      <xdr:colOff>28575</xdr:colOff>
      <xdr:row>33</xdr:row>
      <xdr:rowOff>85725</xdr:rowOff>
    </xdr:from>
    <xdr:to>
      <xdr:col>17</xdr:col>
      <xdr:colOff>0</xdr:colOff>
      <xdr:row>35</xdr:row>
      <xdr:rowOff>47625</xdr:rowOff>
    </xdr:to>
    <xdr:sp>
      <xdr:nvSpPr>
        <xdr:cNvPr id="48" name="正方形/長方形 4"/>
        <xdr:cNvSpPr>
          <a:spLocks/>
        </xdr:cNvSpPr>
      </xdr:nvSpPr>
      <xdr:spPr>
        <a:xfrm>
          <a:off x="7134225" y="6219825"/>
          <a:ext cx="2124075" cy="304800"/>
        </a:xfrm>
        <a:prstGeom prst="rect">
          <a:avLst/>
        </a:prstGeom>
        <a:solidFill>
          <a:srgbClr val="C5D9F1"/>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1362075</xdr:colOff>
      <xdr:row>34</xdr:row>
      <xdr:rowOff>190500</xdr:rowOff>
    </xdr:from>
    <xdr:to>
      <xdr:col>10</xdr:col>
      <xdr:colOff>600075</xdr:colOff>
      <xdr:row>54</xdr:row>
      <xdr:rowOff>123825</xdr:rowOff>
    </xdr:to>
    <xdr:sp>
      <xdr:nvSpPr>
        <xdr:cNvPr id="1" name="角丸四角形 2"/>
        <xdr:cNvSpPr>
          <a:spLocks/>
        </xdr:cNvSpPr>
      </xdr:nvSpPr>
      <xdr:spPr>
        <a:xfrm>
          <a:off x="3286125" y="2286000"/>
          <a:ext cx="5876925" cy="809625"/>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rPr>
            <a:t>入力された姓名は、免許更新講習のすべての関連書類にそのまま使用されますので、漢字表記・ふりがなをよく確認してください。</a:t>
          </a:r>
        </a:p>
      </xdr:txBody>
    </xdr:sp>
    <xdr:clientData/>
  </xdr:twoCellAnchor>
  <xdr:twoCellAnchor>
    <xdr:from>
      <xdr:col>2</xdr:col>
      <xdr:colOff>371475</xdr:colOff>
      <xdr:row>60</xdr:row>
      <xdr:rowOff>0</xdr:rowOff>
    </xdr:from>
    <xdr:to>
      <xdr:col>10</xdr:col>
      <xdr:colOff>247650</xdr:colOff>
      <xdr:row>61</xdr:row>
      <xdr:rowOff>85725</xdr:rowOff>
    </xdr:to>
    <xdr:grpSp>
      <xdr:nvGrpSpPr>
        <xdr:cNvPr id="2" name="グループ化 3"/>
        <xdr:cNvGrpSpPr>
          <a:grpSpLocks/>
        </xdr:cNvGrpSpPr>
      </xdr:nvGrpSpPr>
      <xdr:grpSpPr>
        <a:xfrm>
          <a:off x="3676650" y="3314700"/>
          <a:ext cx="5133975" cy="276225"/>
          <a:chOff x="4638675" y="3952875"/>
          <a:chExt cx="5819775" cy="314325"/>
        </a:xfrm>
        <a:solidFill>
          <a:srgbClr val="FFFFFF"/>
        </a:solidFill>
      </xdr:grpSpPr>
      <xdr:sp>
        <xdr:nvSpPr>
          <xdr:cNvPr id="3" name="右矢印 11"/>
          <xdr:cNvSpPr>
            <a:spLocks/>
          </xdr:cNvSpPr>
        </xdr:nvSpPr>
        <xdr:spPr>
          <a:xfrm>
            <a:off x="5772076" y="3977078"/>
            <a:ext cx="285169" cy="265998"/>
          </a:xfrm>
          <a:prstGeom prst="rightArrow">
            <a:avLst>
              <a:gd name="adj" fmla="val 346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右矢印 12"/>
          <xdr:cNvSpPr>
            <a:spLocks/>
          </xdr:cNvSpPr>
        </xdr:nvSpPr>
        <xdr:spPr>
          <a:xfrm>
            <a:off x="7401613" y="3977078"/>
            <a:ext cx="285169" cy="265998"/>
          </a:xfrm>
          <a:prstGeom prst="rightArrow">
            <a:avLst>
              <a:gd name="adj" fmla="val 346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右矢印 13"/>
          <xdr:cNvSpPr>
            <a:spLocks/>
          </xdr:cNvSpPr>
        </xdr:nvSpPr>
        <xdr:spPr>
          <a:xfrm>
            <a:off x="9039880" y="3977078"/>
            <a:ext cx="285169" cy="265998"/>
          </a:xfrm>
          <a:prstGeom prst="rightArrow">
            <a:avLst>
              <a:gd name="adj" fmla="val 346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pic>
        <xdr:nvPicPr>
          <xdr:cNvPr id="6" name="CommandButtonSyusei"/>
          <xdr:cNvPicPr preferRelativeResize="1">
            <a:picLocks noChangeAspect="1"/>
          </xdr:cNvPicPr>
        </xdr:nvPicPr>
        <xdr:blipFill>
          <a:blip r:embed="rId1"/>
          <a:stretch>
            <a:fillRect/>
          </a:stretch>
        </xdr:blipFill>
        <xdr:spPr>
          <a:xfrm>
            <a:off x="4638675" y="3952875"/>
            <a:ext cx="913705" cy="314325"/>
          </a:xfrm>
          <a:prstGeom prst="rect">
            <a:avLst/>
          </a:prstGeom>
          <a:noFill/>
          <a:ln w="9525" cmpd="sng">
            <a:noFill/>
          </a:ln>
        </xdr:spPr>
      </xdr:pic>
      <xdr:pic>
        <xdr:nvPicPr>
          <xdr:cNvPr id="7" name="CommandButtonPrint"/>
          <xdr:cNvPicPr preferRelativeResize="1">
            <a:picLocks noChangeAspect="1"/>
          </xdr:cNvPicPr>
        </xdr:nvPicPr>
        <xdr:blipFill>
          <a:blip r:embed="rId2"/>
          <a:stretch>
            <a:fillRect/>
          </a:stretch>
        </xdr:blipFill>
        <xdr:spPr>
          <a:xfrm>
            <a:off x="6274032" y="3952875"/>
            <a:ext cx="913705" cy="314325"/>
          </a:xfrm>
          <a:prstGeom prst="rect">
            <a:avLst/>
          </a:prstGeom>
          <a:noFill/>
          <a:ln w="9525" cmpd="sng">
            <a:noFill/>
          </a:ln>
        </xdr:spPr>
      </xdr:pic>
      <xdr:pic>
        <xdr:nvPicPr>
          <xdr:cNvPr id="8" name="CommandButtonSave"/>
          <xdr:cNvPicPr preferRelativeResize="1">
            <a:picLocks noChangeAspect="1"/>
          </xdr:cNvPicPr>
        </xdr:nvPicPr>
        <xdr:blipFill>
          <a:blip r:embed="rId3"/>
          <a:stretch>
            <a:fillRect/>
          </a:stretch>
        </xdr:blipFill>
        <xdr:spPr>
          <a:xfrm>
            <a:off x="7909389" y="3952875"/>
            <a:ext cx="913705" cy="314325"/>
          </a:xfrm>
          <a:prstGeom prst="rect">
            <a:avLst/>
          </a:prstGeom>
          <a:noFill/>
          <a:ln w="9525" cmpd="sng">
            <a:noFill/>
          </a:ln>
        </xdr:spPr>
      </xdr:pic>
      <xdr:pic>
        <xdr:nvPicPr>
          <xdr:cNvPr id="9" name="CommandButtonClose"/>
          <xdr:cNvPicPr preferRelativeResize="1">
            <a:picLocks noChangeAspect="1"/>
          </xdr:cNvPicPr>
        </xdr:nvPicPr>
        <xdr:blipFill>
          <a:blip r:embed="rId4"/>
          <a:stretch>
            <a:fillRect/>
          </a:stretch>
        </xdr:blipFill>
        <xdr:spPr>
          <a:xfrm>
            <a:off x="9544745" y="3952875"/>
            <a:ext cx="913705" cy="314325"/>
          </a:xfrm>
          <a:prstGeom prst="rect">
            <a:avLst/>
          </a:prstGeom>
          <a:noFill/>
          <a:ln w="9525" cmpd="sng">
            <a:noFill/>
          </a:ln>
        </xdr:spPr>
      </xdr:pic>
    </xdr:grpSp>
    <xdr:clientData/>
  </xdr:twoCellAnchor>
  <xdr:twoCellAnchor>
    <xdr:from>
      <xdr:col>2</xdr:col>
      <xdr:colOff>19050</xdr:colOff>
      <xdr:row>4</xdr:row>
      <xdr:rowOff>38100</xdr:rowOff>
    </xdr:from>
    <xdr:to>
      <xdr:col>10</xdr:col>
      <xdr:colOff>600075</xdr:colOff>
      <xdr:row>34</xdr:row>
      <xdr:rowOff>171450</xdr:rowOff>
    </xdr:to>
    <xdr:grpSp>
      <xdr:nvGrpSpPr>
        <xdr:cNvPr id="10" name="グループ化 3"/>
        <xdr:cNvGrpSpPr>
          <a:grpSpLocks/>
        </xdr:cNvGrpSpPr>
      </xdr:nvGrpSpPr>
      <xdr:grpSpPr>
        <a:xfrm>
          <a:off x="3324225" y="38100"/>
          <a:ext cx="5838825" cy="2228850"/>
          <a:chOff x="4457700" y="75516"/>
          <a:chExt cx="6619875" cy="3873829"/>
        </a:xfrm>
        <a:solidFill>
          <a:srgbClr val="FFFFFF"/>
        </a:solidFill>
      </xdr:grpSpPr>
      <xdr:grpSp>
        <xdr:nvGrpSpPr>
          <xdr:cNvPr id="11" name="グループ化 3"/>
          <xdr:cNvGrpSpPr>
            <a:grpSpLocks/>
          </xdr:cNvGrpSpPr>
        </xdr:nvGrpSpPr>
        <xdr:grpSpPr>
          <a:xfrm>
            <a:off x="4457700" y="75516"/>
            <a:ext cx="6619875" cy="3873829"/>
            <a:chOff x="4497770" y="202547"/>
            <a:chExt cx="6469857" cy="2083818"/>
          </a:xfrm>
          <a:solidFill>
            <a:srgbClr val="FFFFFF"/>
          </a:solidFill>
        </xdr:grpSpPr>
        <xdr:sp>
          <xdr:nvSpPr>
            <xdr:cNvPr id="12" name="角丸四角形 1"/>
            <xdr:cNvSpPr>
              <a:spLocks/>
            </xdr:cNvSpPr>
          </xdr:nvSpPr>
          <xdr:spPr>
            <a:xfrm>
              <a:off x="4497770" y="202547"/>
              <a:ext cx="6469857" cy="2083818"/>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000000"/>
                  </a:solidFill>
                </a:rPr>
                <a:t>入力内容を確認し、修正がある場合は</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修正</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ボタン</a:t>
              </a:r>
              <a:r>
                <a:rPr lang="en-US" cap="none" sz="1100" b="0" i="0" u="none" baseline="0">
                  <a:solidFill>
                    <a:srgbClr val="000000"/>
                  </a:solidFill>
                </a:rPr>
                <a:t>で、入力シートへもどり、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a:t>
              </a:r>
              <a:r>
                <a:rPr lang="en-US" cap="none" sz="1100" b="0" i="0" u="none" baseline="0">
                  <a:solidFill>
                    <a:srgbClr val="000000"/>
                  </a:solidFill>
                </a:rPr>
                <a:t>の場合は</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印刷</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ボタンで入力内容を印刷してください。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その後、</a:t>
              </a:r>
              <a:r>
                <a:rPr lang="en-US" cap="none" sz="1100" b="0" i="0" u="sng" baseline="0">
                  <a:solidFill>
                    <a:srgbClr val="000000"/>
                  </a:solidFill>
                  <a:latin typeface="Calibri"/>
                  <a:ea typeface="Calibri"/>
                  <a:cs typeface="Calibri"/>
                </a:rPr>
                <a:t>[</a:t>
              </a:r>
              <a:r>
                <a:rPr lang="en-US" cap="none" sz="1100" b="0" i="0" u="sng" baseline="0">
                  <a:solidFill>
                    <a:srgbClr val="000000"/>
                  </a:solidFill>
                </a:rPr>
                <a:t>保存</a:t>
              </a:r>
              <a:r>
                <a:rPr lang="en-US" cap="none" sz="1100" b="0" i="0" u="sng" baseline="0">
                  <a:solidFill>
                    <a:srgbClr val="000000"/>
                  </a:solidFill>
                  <a:latin typeface="Calibri"/>
                  <a:ea typeface="Calibri"/>
                  <a:cs typeface="Calibri"/>
                </a:rPr>
                <a:t>]</a:t>
              </a:r>
              <a:r>
                <a:rPr lang="en-US" cap="none" sz="1100" b="0" i="0" u="sng" baseline="0">
                  <a:solidFill>
                    <a:srgbClr val="000000"/>
                  </a:solidFill>
                </a:rPr>
                <a:t>ボタンで必ず保存をしてください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デスクトップ上に</a:t>
              </a:r>
              <a:r>
                <a:rPr lang="en-US" cap="none" sz="1100" b="1" i="0" u="none" baseline="0">
                  <a:solidFill>
                    <a:srgbClr val="000000"/>
                  </a:solidFill>
                </a:rPr>
                <a:t>「コース、校名、姓名」</a:t>
              </a:r>
              <a:r>
                <a:rPr lang="en-US" cap="none" sz="1100" b="0" i="0" u="none" baseline="0">
                  <a:solidFill>
                    <a:srgbClr val="000000"/>
                  </a:solidFill>
                </a:rPr>
                <a:t>のファイル名で保存されます。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保存されたファイルをメールに添付して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まで送信してください。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その際、添付するファイルの名前は絶対に変えないでください。</a:t>
              </a:r>
            </a:p>
          </xdr:txBody>
        </xdr:sp>
        <xdr:pic>
          <xdr:nvPicPr>
            <xdr:cNvPr id="13" name="Picture 11" descr="注意マーク"/>
            <xdr:cNvPicPr preferRelativeResize="1">
              <a:picLocks noChangeAspect="1"/>
            </xdr:cNvPicPr>
          </xdr:nvPicPr>
          <xdr:blipFill>
            <a:blip r:embed="rId5"/>
            <a:stretch>
              <a:fillRect/>
            </a:stretch>
          </xdr:blipFill>
          <xdr:spPr>
            <a:xfrm>
              <a:off x="9793348" y="310906"/>
              <a:ext cx="748886" cy="595451"/>
            </a:xfrm>
            <a:prstGeom prst="rect">
              <a:avLst/>
            </a:prstGeom>
            <a:noFill/>
            <a:ln w="9525" cmpd="sng">
              <a:noFill/>
            </a:ln>
          </xdr:spPr>
        </xdr:pic>
      </xdr:grpSp>
      <xdr:sp>
        <xdr:nvSpPr>
          <xdr:cNvPr id="14" name="テキスト ボックス 4">
            <a:hlinkClick r:id="rId6"/>
          </xdr:cNvPr>
          <xdr:cNvSpPr txBox="1">
            <a:spLocks noChangeArrowheads="1"/>
          </xdr:cNvSpPr>
        </xdr:nvSpPr>
        <xdr:spPr>
          <a:xfrm>
            <a:off x="7133784" y="2510218"/>
            <a:ext cx="1752612" cy="479386"/>
          </a:xfrm>
          <a:prstGeom prst="rect">
            <a:avLst/>
          </a:prstGeom>
          <a:noFill/>
          <a:ln w="9525" cmpd="sng">
            <a:noFill/>
          </a:ln>
        </xdr:spPr>
        <xdr:txBody>
          <a:bodyPr vertOverflow="clip" wrap="square"/>
          <a:p>
            <a:pPr algn="l">
              <a:defRPr/>
            </a:pPr>
            <a:r>
              <a:rPr lang="en-US" cap="none" sz="1100" b="1" i="0" u="sng" baseline="0">
                <a:solidFill>
                  <a:srgbClr val="0066CC"/>
                </a:solidFill>
                <a:latin typeface="Calibri"/>
                <a:ea typeface="Calibri"/>
                <a:cs typeface="Calibri"/>
              </a:rPr>
              <a:t>menkyo@air.ocn.ne.jp</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22</xdr:row>
      <xdr:rowOff>9525</xdr:rowOff>
    </xdr:from>
    <xdr:to>
      <xdr:col>6</xdr:col>
      <xdr:colOff>933450</xdr:colOff>
      <xdr:row>26</xdr:row>
      <xdr:rowOff>85725</xdr:rowOff>
    </xdr:to>
    <xdr:sp>
      <xdr:nvSpPr>
        <xdr:cNvPr id="1" name="テキスト ボックス 1"/>
        <xdr:cNvSpPr txBox="1">
          <a:spLocks noChangeArrowheads="1"/>
        </xdr:cNvSpPr>
      </xdr:nvSpPr>
      <xdr:spPr>
        <a:xfrm>
          <a:off x="2924175" y="3781425"/>
          <a:ext cx="30289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「学校一覧」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2428</a:t>
          </a:r>
          <a:r>
            <a:rPr lang="en-US" cap="none" sz="1100" b="0" i="0" u="none" baseline="0">
              <a:solidFill>
                <a:srgbClr val="000000"/>
              </a:solidFill>
              <a:latin typeface="ＭＳ Ｐゴシック"/>
              <a:ea typeface="ＭＳ Ｐゴシック"/>
              <a:cs typeface="ＭＳ Ｐゴシック"/>
            </a:rPr>
            <a:t>なごや（西）小学校　と　</a:t>
          </a:r>
          <a:r>
            <a:rPr lang="en-US" cap="none" sz="1100" b="0" i="0" u="none" baseline="0">
              <a:solidFill>
                <a:srgbClr val="000000"/>
              </a:solidFill>
              <a:latin typeface="Calibri"/>
              <a:ea typeface="Calibri"/>
              <a:cs typeface="Calibri"/>
            </a:rPr>
            <a:t>2429</a:t>
          </a:r>
          <a:r>
            <a:rPr lang="en-US" cap="none" sz="1100" b="0" i="0" u="none" baseline="0">
              <a:solidFill>
                <a:srgbClr val="000000"/>
              </a:solidFill>
              <a:latin typeface="ＭＳ Ｐゴシック"/>
              <a:ea typeface="ＭＳ Ｐゴシック"/>
              <a:cs typeface="ＭＳ Ｐゴシック"/>
            </a:rPr>
            <a:t>なごや（東）小学校　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2420</a:t>
          </a:r>
          <a:r>
            <a:rPr lang="en-US" cap="none" sz="1100" b="0" i="0" u="none" baseline="0">
              <a:solidFill>
                <a:srgbClr val="000000"/>
              </a:solidFill>
              <a:latin typeface="ＭＳ Ｐゴシック"/>
              <a:ea typeface="ＭＳ Ｐゴシック"/>
              <a:cs typeface="ＭＳ Ｐゴシック"/>
            </a:rPr>
            <a:t>なごや小学校　に統廃合（</a:t>
          </a:r>
          <a:r>
            <a:rPr lang="en-US" cap="none" sz="1100" b="0" i="0" u="none" baseline="0">
              <a:solidFill>
                <a:srgbClr val="000000"/>
              </a:solidFill>
              <a:latin typeface="Calibri"/>
              <a:ea typeface="Calibri"/>
              <a:cs typeface="Calibri"/>
            </a:rPr>
            <a:t>20170221</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enkyo@air.ocn.ne.jp?subject=&#20813;&#35377;&#26356;&#2603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S80"/>
  <sheetViews>
    <sheetView showGridLines="0" tabSelected="1" workbookViewId="0" topLeftCell="A1">
      <selection activeCell="F15" sqref="F15:G16"/>
    </sheetView>
  </sheetViews>
  <sheetFormatPr defaultColWidth="9.140625" defaultRowHeight="15"/>
  <cols>
    <col min="1" max="1" width="3.7109375" style="29" customWidth="1"/>
    <col min="2" max="15" width="8.57421875" style="29" customWidth="1"/>
    <col min="16" max="18" width="7.57421875" style="29" customWidth="1"/>
    <col min="19" max="19" width="4.421875" style="29" customWidth="1"/>
    <col min="20" max="16384" width="9.00390625" style="29" customWidth="1"/>
  </cols>
  <sheetData>
    <row r="1" spans="2:18" ht="50.25" customHeight="1">
      <c r="B1" s="13"/>
      <c r="C1" s="13"/>
      <c r="D1" s="13"/>
      <c r="E1" s="13"/>
      <c r="F1" s="13"/>
      <c r="G1" s="13"/>
      <c r="H1" s="28" t="s">
        <v>418</v>
      </c>
      <c r="I1" s="13"/>
      <c r="J1" s="13"/>
      <c r="K1" s="13"/>
      <c r="L1" s="13"/>
      <c r="M1" s="13"/>
      <c r="N1" s="13"/>
      <c r="O1" s="13"/>
      <c r="P1" s="13"/>
      <c r="Q1" s="13"/>
      <c r="R1" s="13"/>
    </row>
    <row r="2" spans="2:18" ht="3.75" customHeight="1">
      <c r="B2" s="13"/>
      <c r="C2" s="30"/>
      <c r="D2" s="30"/>
      <c r="E2" s="13"/>
      <c r="F2" s="13"/>
      <c r="G2" s="13"/>
      <c r="H2" s="13"/>
      <c r="I2" s="13"/>
      <c r="J2" s="13"/>
      <c r="K2" s="13"/>
      <c r="L2" s="13"/>
      <c r="M2" s="13"/>
      <c r="N2" s="13"/>
      <c r="O2" s="13"/>
      <c r="P2" s="13"/>
      <c r="Q2" s="13"/>
      <c r="R2" s="13"/>
    </row>
    <row r="3" spans="2:18" ht="3.75" customHeight="1">
      <c r="B3" s="13"/>
      <c r="C3" s="13"/>
      <c r="D3" s="13"/>
      <c r="E3" s="31"/>
      <c r="F3" s="13"/>
      <c r="G3" s="13"/>
      <c r="H3" s="13"/>
      <c r="I3" s="13"/>
      <c r="J3" s="13"/>
      <c r="K3" s="13"/>
      <c r="L3" s="13"/>
      <c r="M3" s="13"/>
      <c r="N3" s="13"/>
      <c r="O3" s="13"/>
      <c r="P3" s="13"/>
      <c r="Q3" s="13"/>
      <c r="R3" s="13"/>
    </row>
    <row r="4" spans="2:18" ht="3.75" customHeight="1">
      <c r="B4" s="13"/>
      <c r="C4" s="13"/>
      <c r="D4" s="13"/>
      <c r="E4" s="31"/>
      <c r="F4" s="13"/>
      <c r="G4" s="13"/>
      <c r="H4" s="13"/>
      <c r="I4" s="13"/>
      <c r="J4" s="13"/>
      <c r="K4" s="13"/>
      <c r="L4" s="13"/>
      <c r="M4" s="13"/>
      <c r="N4" s="13"/>
      <c r="O4" s="13"/>
      <c r="P4" s="13"/>
      <c r="Q4" s="13"/>
      <c r="R4" s="13"/>
    </row>
    <row r="5" spans="2:18" ht="3.75" customHeight="1">
      <c r="B5" s="13"/>
      <c r="C5" s="13"/>
      <c r="D5" s="13"/>
      <c r="E5" s="32"/>
      <c r="F5" s="13"/>
      <c r="G5" s="13"/>
      <c r="H5" s="13"/>
      <c r="I5" s="13"/>
      <c r="J5" s="13"/>
      <c r="K5" s="13"/>
      <c r="L5" s="13"/>
      <c r="M5" s="13"/>
      <c r="N5" s="13"/>
      <c r="O5" s="13"/>
      <c r="P5" s="13"/>
      <c r="Q5" s="13"/>
      <c r="R5" s="13"/>
    </row>
    <row r="6" spans="2:18" ht="13.5">
      <c r="B6" s="13"/>
      <c r="C6" s="13"/>
      <c r="D6" s="13"/>
      <c r="E6" s="13"/>
      <c r="F6" s="13"/>
      <c r="G6" s="13"/>
      <c r="H6" s="13"/>
      <c r="I6" s="13"/>
      <c r="J6" s="13"/>
      <c r="K6" s="13"/>
      <c r="L6" s="13"/>
      <c r="M6" s="13"/>
      <c r="N6" s="13"/>
      <c r="O6" s="13"/>
      <c r="P6" s="13"/>
      <c r="Q6" s="13"/>
      <c r="R6" s="13"/>
    </row>
    <row r="7" spans="2:19" ht="13.5">
      <c r="B7" s="13"/>
      <c r="C7" s="33" t="s">
        <v>419</v>
      </c>
      <c r="D7" s="33"/>
      <c r="E7" s="13"/>
      <c r="F7" s="13"/>
      <c r="G7" s="13"/>
      <c r="H7" s="13"/>
      <c r="I7" s="13"/>
      <c r="J7" s="13"/>
      <c r="K7" s="13"/>
      <c r="L7" s="13"/>
      <c r="M7" s="13"/>
      <c r="N7" s="13"/>
      <c r="O7" s="13"/>
      <c r="P7" s="13"/>
      <c r="Q7" s="13"/>
      <c r="R7" s="34"/>
      <c r="S7" s="35"/>
    </row>
    <row r="8" spans="2:19" ht="14.25" thickBot="1">
      <c r="B8" s="13"/>
      <c r="C8" s="13"/>
      <c r="D8" s="13"/>
      <c r="E8" s="13"/>
      <c r="F8" s="13"/>
      <c r="G8" s="13"/>
      <c r="H8" s="13"/>
      <c r="I8" s="13"/>
      <c r="J8" s="13"/>
      <c r="K8" s="13"/>
      <c r="L8" s="13"/>
      <c r="M8" s="13"/>
      <c r="N8" s="13"/>
      <c r="O8" s="13"/>
      <c r="P8" s="13"/>
      <c r="Q8" s="13"/>
      <c r="R8" s="34"/>
      <c r="S8" s="35"/>
    </row>
    <row r="9" spans="2:19" ht="13.5">
      <c r="B9" s="13"/>
      <c r="C9" s="33" t="s">
        <v>420</v>
      </c>
      <c r="D9" s="33"/>
      <c r="E9" s="13"/>
      <c r="F9" s="92"/>
      <c r="G9" s="93"/>
      <c r="H9" s="88" t="s">
        <v>421</v>
      </c>
      <c r="I9" s="89"/>
      <c r="J9" s="100">
        <f>IF(CellIPNo="","",IF(ISERROR(VLOOKUP(CellIPNo,'学校一覧'!$A$1:$B$421,2,FALSE)),"このコードはありません",VLOOKUP(CellIPNo,'学校一覧'!$A$1:$B$421,2,FALSE)))</f>
      </c>
      <c r="K9" s="100"/>
      <c r="L9" s="100"/>
      <c r="M9" s="100"/>
      <c r="N9" s="100"/>
      <c r="O9" s="100"/>
      <c r="P9" s="51"/>
      <c r="Q9" s="13"/>
      <c r="R9" s="34"/>
      <c r="S9" s="35"/>
    </row>
    <row r="10" spans="2:19" ht="13.5" customHeight="1" thickBot="1">
      <c r="B10" s="13"/>
      <c r="C10" s="36" t="s">
        <v>422</v>
      </c>
      <c r="D10" s="36"/>
      <c r="E10" s="13"/>
      <c r="F10" s="94"/>
      <c r="G10" s="95"/>
      <c r="H10" s="13"/>
      <c r="I10" s="13"/>
      <c r="J10" s="100"/>
      <c r="K10" s="100"/>
      <c r="L10" s="100"/>
      <c r="M10" s="100"/>
      <c r="N10" s="100"/>
      <c r="O10" s="100"/>
      <c r="P10" s="51"/>
      <c r="Q10" s="13"/>
      <c r="R10" s="34"/>
      <c r="S10" s="35"/>
    </row>
    <row r="11" spans="2:19" ht="15" customHeight="1">
      <c r="B11" s="13"/>
      <c r="C11" s="13"/>
      <c r="D11" s="13"/>
      <c r="E11" s="13"/>
      <c r="F11" s="13"/>
      <c r="G11" s="13"/>
      <c r="H11" s="13"/>
      <c r="I11" s="13"/>
      <c r="J11" s="13"/>
      <c r="K11" s="13"/>
      <c r="L11" s="13"/>
      <c r="M11" s="13"/>
      <c r="N11" s="13"/>
      <c r="O11" s="13"/>
      <c r="P11" s="13"/>
      <c r="Q11" s="13"/>
      <c r="R11" s="34"/>
      <c r="S11" s="35"/>
    </row>
    <row r="12" spans="2:19" ht="13.5">
      <c r="B12" s="13"/>
      <c r="C12" s="13"/>
      <c r="D12" s="13"/>
      <c r="E12" s="13"/>
      <c r="F12" s="13"/>
      <c r="G12" s="13"/>
      <c r="H12" s="13"/>
      <c r="I12" s="13"/>
      <c r="J12" s="13"/>
      <c r="K12" s="13"/>
      <c r="L12" s="13"/>
      <c r="M12" s="13"/>
      <c r="N12" s="13"/>
      <c r="O12" s="13"/>
      <c r="P12" s="13"/>
      <c r="Q12" s="13"/>
      <c r="R12" s="34"/>
      <c r="S12" s="35"/>
    </row>
    <row r="13" spans="2:19" ht="13.5">
      <c r="B13" s="13"/>
      <c r="C13" s="33" t="s">
        <v>423</v>
      </c>
      <c r="D13" s="33"/>
      <c r="E13" s="13"/>
      <c r="F13" s="13"/>
      <c r="G13" s="13"/>
      <c r="H13" s="13"/>
      <c r="I13" s="13"/>
      <c r="J13" s="13"/>
      <c r="K13" s="13"/>
      <c r="L13" s="13"/>
      <c r="M13" s="13"/>
      <c r="N13" s="13"/>
      <c r="O13" s="13"/>
      <c r="P13" s="13"/>
      <c r="Q13" s="13"/>
      <c r="R13" s="34"/>
      <c r="S13" s="35"/>
    </row>
    <row r="14" spans="2:19" ht="18.75" customHeight="1" thickBot="1">
      <c r="B14" s="13"/>
      <c r="C14" s="13"/>
      <c r="D14" s="13"/>
      <c r="E14" s="13"/>
      <c r="F14" s="13"/>
      <c r="G14" s="13"/>
      <c r="H14" s="13"/>
      <c r="I14" s="13"/>
      <c r="J14" s="13"/>
      <c r="K14" s="13"/>
      <c r="L14" s="13"/>
      <c r="M14" s="13"/>
      <c r="N14" s="13"/>
      <c r="O14" s="13"/>
      <c r="P14" s="13"/>
      <c r="Q14" s="13"/>
      <c r="R14" s="34"/>
      <c r="S14" s="35"/>
    </row>
    <row r="15" spans="2:19" ht="13.5" customHeight="1">
      <c r="B15" s="13"/>
      <c r="C15" s="33" t="s">
        <v>599</v>
      </c>
      <c r="D15" s="13"/>
      <c r="E15" s="13"/>
      <c r="F15" s="101"/>
      <c r="G15" s="102"/>
      <c r="H15" s="13"/>
      <c r="I15" s="13"/>
      <c r="J15" s="13"/>
      <c r="K15" s="13"/>
      <c r="L15" s="13"/>
      <c r="M15" s="13"/>
      <c r="N15" s="13"/>
      <c r="O15" s="13"/>
      <c r="P15" s="13"/>
      <c r="Q15" s="13"/>
      <c r="R15" s="34"/>
      <c r="S15" s="35"/>
    </row>
    <row r="16" spans="2:19" ht="13.5" customHeight="1" thickBot="1">
      <c r="B16" s="13"/>
      <c r="C16" s="33"/>
      <c r="D16" s="13"/>
      <c r="E16" s="13"/>
      <c r="F16" s="103"/>
      <c r="G16" s="104"/>
      <c r="H16" s="33" t="s">
        <v>997</v>
      </c>
      <c r="I16" s="13"/>
      <c r="J16" s="13"/>
      <c r="K16" s="13"/>
      <c r="L16" s="13"/>
      <c r="M16" s="13"/>
      <c r="N16" s="13"/>
      <c r="O16" s="13"/>
      <c r="P16" s="13"/>
      <c r="Q16" s="13"/>
      <c r="R16" s="34"/>
      <c r="S16" s="35"/>
    </row>
    <row r="17" spans="2:19" ht="13.5" customHeight="1">
      <c r="B17" s="13"/>
      <c r="C17" s="13"/>
      <c r="D17" s="13"/>
      <c r="E17" s="13"/>
      <c r="F17" s="13"/>
      <c r="G17" s="13"/>
      <c r="H17" s="13"/>
      <c r="I17" s="13"/>
      <c r="J17" s="13"/>
      <c r="K17" s="13"/>
      <c r="L17" s="13"/>
      <c r="M17" s="13"/>
      <c r="N17" s="13"/>
      <c r="O17" s="13"/>
      <c r="P17" s="13"/>
      <c r="Q17" s="13"/>
      <c r="R17" s="34"/>
      <c r="S17" s="35"/>
    </row>
    <row r="18" spans="2:19" ht="14.25" thickBot="1">
      <c r="B18" s="13"/>
      <c r="C18" s="13"/>
      <c r="D18" s="13"/>
      <c r="E18" s="13"/>
      <c r="F18" s="13" t="s">
        <v>424</v>
      </c>
      <c r="G18" s="13"/>
      <c r="H18" s="13"/>
      <c r="I18" s="13"/>
      <c r="J18" s="13" t="s">
        <v>425</v>
      </c>
      <c r="K18" s="13"/>
      <c r="L18" s="13"/>
      <c r="M18" s="13"/>
      <c r="N18" s="13"/>
      <c r="O18" s="13"/>
      <c r="P18" s="13"/>
      <c r="Q18" s="13"/>
      <c r="R18" s="34"/>
      <c r="S18" s="35"/>
    </row>
    <row r="19" spans="2:19" ht="24.75" customHeight="1" thickBot="1">
      <c r="B19" s="13"/>
      <c r="C19" s="50" t="s">
        <v>431</v>
      </c>
      <c r="D19" s="50"/>
      <c r="E19" s="13"/>
      <c r="F19" s="85"/>
      <c r="G19" s="86"/>
      <c r="H19" s="14"/>
      <c r="I19" s="13"/>
      <c r="J19" s="85"/>
      <c r="K19" s="86"/>
      <c r="L19" s="14"/>
      <c r="M19" s="13"/>
      <c r="N19" s="13"/>
      <c r="O19" s="13"/>
      <c r="P19" s="13"/>
      <c r="Q19" s="13"/>
      <c r="R19" s="34"/>
      <c r="S19" s="35"/>
    </row>
    <row r="20" spans="2:19" ht="13.5">
      <c r="B20" s="13"/>
      <c r="C20" s="13"/>
      <c r="D20" s="13"/>
      <c r="E20" s="13"/>
      <c r="F20" s="14"/>
      <c r="G20" s="14"/>
      <c r="H20" s="14"/>
      <c r="I20" s="13"/>
      <c r="J20" s="14"/>
      <c r="K20" s="14"/>
      <c r="L20" s="14"/>
      <c r="M20" s="13"/>
      <c r="N20" s="13"/>
      <c r="O20" s="13"/>
      <c r="P20" s="13"/>
      <c r="Q20" s="13"/>
      <c r="R20" s="34"/>
      <c r="S20" s="35"/>
    </row>
    <row r="21" spans="2:19" ht="14.25" thickBot="1">
      <c r="B21" s="13"/>
      <c r="C21" s="13"/>
      <c r="D21" s="13"/>
      <c r="E21" s="13"/>
      <c r="F21" s="13" t="s">
        <v>424</v>
      </c>
      <c r="G21" s="13"/>
      <c r="H21" s="13"/>
      <c r="I21" s="13"/>
      <c r="J21" s="13" t="s">
        <v>425</v>
      </c>
      <c r="K21" s="13"/>
      <c r="L21" s="37"/>
      <c r="M21" s="13"/>
      <c r="N21" s="13"/>
      <c r="O21" s="13"/>
      <c r="P21" s="13"/>
      <c r="Q21" s="13"/>
      <c r="R21" s="34"/>
      <c r="S21" s="35"/>
    </row>
    <row r="22" spans="2:19" ht="24.75" customHeight="1" thickBot="1">
      <c r="B22" s="13"/>
      <c r="C22" s="81" t="s">
        <v>432</v>
      </c>
      <c r="D22" s="82"/>
      <c r="E22" s="13"/>
      <c r="F22" s="85"/>
      <c r="G22" s="86"/>
      <c r="H22" s="14"/>
      <c r="I22" s="13"/>
      <c r="J22" s="85"/>
      <c r="K22" s="86"/>
      <c r="L22" s="14"/>
      <c r="M22" s="13"/>
      <c r="N22" s="13"/>
      <c r="O22" s="13"/>
      <c r="P22" s="13"/>
      <c r="Q22" s="13"/>
      <c r="R22" s="34"/>
      <c r="S22" s="35"/>
    </row>
    <row r="23" spans="2:19" ht="13.5">
      <c r="B23" s="13"/>
      <c r="C23" s="13"/>
      <c r="D23" s="13"/>
      <c r="E23" s="13"/>
      <c r="F23" s="14"/>
      <c r="G23" s="14"/>
      <c r="H23" s="14"/>
      <c r="I23" s="13"/>
      <c r="J23" s="14"/>
      <c r="K23" s="14"/>
      <c r="L23" s="14"/>
      <c r="M23" s="13"/>
      <c r="N23" s="13"/>
      <c r="O23" s="13"/>
      <c r="P23" s="13"/>
      <c r="Q23" s="13"/>
      <c r="R23" s="34"/>
      <c r="S23" s="35"/>
    </row>
    <row r="24" spans="2:19" ht="13.5">
      <c r="B24" s="13"/>
      <c r="C24" s="13"/>
      <c r="D24" s="13"/>
      <c r="E24" s="13"/>
      <c r="F24" s="14"/>
      <c r="G24" s="14"/>
      <c r="H24" s="14"/>
      <c r="I24" s="13"/>
      <c r="J24" s="14"/>
      <c r="K24" s="14"/>
      <c r="L24" s="14"/>
      <c r="M24" s="13"/>
      <c r="N24" s="13"/>
      <c r="O24" s="13"/>
      <c r="P24" s="13"/>
      <c r="Q24" s="13"/>
      <c r="R24" s="34"/>
      <c r="S24" s="35"/>
    </row>
    <row r="25" spans="2:19" ht="12" customHeight="1">
      <c r="B25" s="13"/>
      <c r="C25" s="13"/>
      <c r="D25" s="13"/>
      <c r="E25" s="13"/>
      <c r="F25" s="14"/>
      <c r="G25" s="14"/>
      <c r="H25" s="14"/>
      <c r="I25" s="13"/>
      <c r="J25" s="14"/>
      <c r="K25" s="14"/>
      <c r="L25" s="14"/>
      <c r="M25" s="13"/>
      <c r="N25" s="13"/>
      <c r="O25" s="13"/>
      <c r="P25" s="13"/>
      <c r="Q25" s="13"/>
      <c r="R25" s="34"/>
      <c r="S25" s="35"/>
    </row>
    <row r="26" spans="2:18" ht="22.5" customHeight="1">
      <c r="B26" s="13"/>
      <c r="C26" s="13"/>
      <c r="D26" s="13"/>
      <c r="E26" s="13"/>
      <c r="F26" s="13"/>
      <c r="G26" s="13"/>
      <c r="H26" s="13"/>
      <c r="I26" s="13"/>
      <c r="J26" s="13"/>
      <c r="K26" s="13"/>
      <c r="L26" s="13"/>
      <c r="M26" s="13"/>
      <c r="N26" s="13"/>
      <c r="O26" s="13"/>
      <c r="P26" s="13"/>
      <c r="Q26" s="13"/>
      <c r="R26" s="13"/>
    </row>
    <row r="27" spans="2:18" ht="13.5">
      <c r="B27" s="13"/>
      <c r="C27" s="13"/>
      <c r="D27" s="13"/>
      <c r="E27" s="13"/>
      <c r="F27" s="13"/>
      <c r="G27" s="38" t="s">
        <v>467</v>
      </c>
      <c r="H27" s="38"/>
      <c r="I27" s="38"/>
      <c r="J27" s="39" t="s">
        <v>471</v>
      </c>
      <c r="K27" s="38"/>
      <c r="L27" s="38"/>
      <c r="M27" s="13" t="s">
        <v>468</v>
      </c>
      <c r="N27" s="13"/>
      <c r="O27" s="13"/>
      <c r="P27" s="13"/>
      <c r="Q27" s="13"/>
      <c r="R27" s="13"/>
    </row>
    <row r="28" spans="2:18" ht="13.5">
      <c r="B28" s="13"/>
      <c r="C28" s="33" t="s">
        <v>426</v>
      </c>
      <c r="D28" s="33"/>
      <c r="E28" s="13"/>
      <c r="F28" s="13"/>
      <c r="G28" s="13"/>
      <c r="H28" s="13"/>
      <c r="I28" s="13"/>
      <c r="J28" s="13"/>
      <c r="K28" s="13"/>
      <c r="L28" s="13"/>
      <c r="M28" s="13"/>
      <c r="N28" s="13"/>
      <c r="O28" s="13"/>
      <c r="P28" s="13"/>
      <c r="Q28" s="13"/>
      <c r="R28" s="13"/>
    </row>
    <row r="29" spans="2:18" ht="13.5">
      <c r="B29" s="13"/>
      <c r="C29" s="13"/>
      <c r="D29" s="13"/>
      <c r="E29" s="13"/>
      <c r="F29" s="13"/>
      <c r="G29" s="13"/>
      <c r="H29" s="13"/>
      <c r="I29" s="13"/>
      <c r="J29" s="13"/>
      <c r="K29" s="13"/>
      <c r="L29" s="13"/>
      <c r="M29" s="13"/>
      <c r="N29" s="13"/>
      <c r="O29" s="13"/>
      <c r="P29" s="13"/>
      <c r="Q29" s="13"/>
      <c r="R29" s="13"/>
    </row>
    <row r="30" spans="2:18" ht="8.25" customHeight="1">
      <c r="B30" s="13"/>
      <c r="C30" s="13"/>
      <c r="D30" s="13"/>
      <c r="E30" s="13"/>
      <c r="F30" s="13"/>
      <c r="G30" s="13"/>
      <c r="H30" s="13"/>
      <c r="I30" s="13"/>
      <c r="J30" s="13"/>
      <c r="K30" s="13"/>
      <c r="L30" s="13"/>
      <c r="M30" s="13"/>
      <c r="N30" s="13"/>
      <c r="O30" s="13"/>
      <c r="P30" s="13"/>
      <c r="Q30" s="13"/>
      <c r="R30" s="13"/>
    </row>
    <row r="31" spans="2:18" ht="19.5" customHeight="1">
      <c r="B31" s="13"/>
      <c r="C31" s="13"/>
      <c r="D31" s="13"/>
      <c r="E31" s="13"/>
      <c r="F31" s="13"/>
      <c r="G31" s="13"/>
      <c r="H31" s="13"/>
      <c r="I31" s="13"/>
      <c r="J31" s="13"/>
      <c r="K31" s="13"/>
      <c r="L31" s="13"/>
      <c r="M31" s="13"/>
      <c r="N31" s="13"/>
      <c r="O31" s="13"/>
      <c r="P31" s="13"/>
      <c r="Q31" s="13"/>
      <c r="R31" s="13"/>
    </row>
    <row r="32" spans="2:18" ht="13.5">
      <c r="B32" s="13"/>
      <c r="C32" s="13"/>
      <c r="D32" s="13"/>
      <c r="E32" s="13"/>
      <c r="F32" s="13"/>
      <c r="G32" s="13"/>
      <c r="H32" s="13"/>
      <c r="I32" s="13"/>
      <c r="J32" s="13"/>
      <c r="K32" s="13"/>
      <c r="L32" s="13"/>
      <c r="M32" s="13"/>
      <c r="N32" s="13"/>
      <c r="O32" s="13"/>
      <c r="P32" s="13"/>
      <c r="Q32" s="13"/>
      <c r="R32" s="13"/>
    </row>
    <row r="33" spans="2:18" ht="13.5">
      <c r="B33" s="13"/>
      <c r="C33" s="33" t="s">
        <v>603</v>
      </c>
      <c r="D33" s="33"/>
      <c r="E33" s="13"/>
      <c r="F33" s="13"/>
      <c r="G33" s="13"/>
      <c r="H33" s="13"/>
      <c r="I33" s="13"/>
      <c r="J33" s="13"/>
      <c r="K33" s="13"/>
      <c r="L33" s="13"/>
      <c r="M33" s="13"/>
      <c r="N33" s="13"/>
      <c r="O33" s="13"/>
      <c r="P33" s="13"/>
      <c r="Q33" s="13"/>
      <c r="R33" s="13"/>
    </row>
    <row r="34" spans="2:18" ht="13.5">
      <c r="B34" s="13"/>
      <c r="C34" s="13"/>
      <c r="D34" s="13"/>
      <c r="E34" s="13"/>
      <c r="F34" s="13"/>
      <c r="G34" s="13"/>
      <c r="H34" s="13"/>
      <c r="I34" s="13"/>
      <c r="J34" s="13"/>
      <c r="K34" s="13"/>
      <c r="L34" s="13"/>
      <c r="M34" s="13"/>
      <c r="N34" s="13"/>
      <c r="O34" s="13"/>
      <c r="P34" s="13"/>
      <c r="Q34" s="13"/>
      <c r="R34" s="13"/>
    </row>
    <row r="35" spans="2:18" ht="13.5">
      <c r="B35" s="13"/>
      <c r="C35" s="13"/>
      <c r="D35" s="13"/>
      <c r="E35" s="13"/>
      <c r="F35" s="13"/>
      <c r="G35" s="13"/>
      <c r="H35" s="13"/>
      <c r="I35" s="13"/>
      <c r="J35" s="13"/>
      <c r="K35" s="13"/>
      <c r="L35" s="13"/>
      <c r="M35" s="13"/>
      <c r="N35" s="13"/>
      <c r="O35" s="13"/>
      <c r="P35" s="13"/>
      <c r="Q35" s="13"/>
      <c r="R35" s="13"/>
    </row>
    <row r="36" spans="2:18" ht="13.5">
      <c r="B36" s="13"/>
      <c r="C36" s="13"/>
      <c r="D36" s="13"/>
      <c r="E36" s="13"/>
      <c r="F36" s="13"/>
      <c r="G36" s="13"/>
      <c r="H36" s="13"/>
      <c r="I36" s="13"/>
      <c r="J36" s="13"/>
      <c r="K36" s="13"/>
      <c r="L36" s="13"/>
      <c r="M36" s="13"/>
      <c r="N36" s="13"/>
      <c r="O36" s="13"/>
      <c r="P36" s="13"/>
      <c r="Q36" s="13"/>
      <c r="R36" s="13"/>
    </row>
    <row r="37" spans="2:18" ht="13.5">
      <c r="B37" s="13"/>
      <c r="C37" s="13"/>
      <c r="D37" s="13"/>
      <c r="E37" s="13"/>
      <c r="F37" s="13"/>
      <c r="G37" s="13"/>
      <c r="H37" s="13"/>
      <c r="I37" s="13"/>
      <c r="J37" s="13"/>
      <c r="K37" s="13"/>
      <c r="L37" s="13"/>
      <c r="M37" s="13"/>
      <c r="N37" s="13"/>
      <c r="O37" s="13"/>
      <c r="P37" s="13"/>
      <c r="Q37" s="13"/>
      <c r="R37" s="13"/>
    </row>
    <row r="38" spans="2:18" ht="12.75" customHeight="1">
      <c r="B38" s="13"/>
      <c r="C38" s="13"/>
      <c r="D38" s="13"/>
      <c r="E38" s="13"/>
      <c r="F38" s="13"/>
      <c r="G38" s="13"/>
      <c r="H38" s="13"/>
      <c r="I38" s="13"/>
      <c r="J38" s="13"/>
      <c r="K38" s="13"/>
      <c r="L38" s="13"/>
      <c r="M38" s="13"/>
      <c r="N38" s="13"/>
      <c r="O38" s="13"/>
      <c r="P38" s="13"/>
      <c r="Q38" s="13"/>
      <c r="R38" s="13"/>
    </row>
    <row r="39" spans="2:18" ht="12.75" customHeight="1">
      <c r="B39" s="13"/>
      <c r="C39" s="13"/>
      <c r="D39" s="13"/>
      <c r="E39" s="13"/>
      <c r="F39" s="13"/>
      <c r="G39" s="38"/>
      <c r="H39" s="13"/>
      <c r="I39" s="13"/>
      <c r="J39" s="39"/>
      <c r="K39" s="40"/>
      <c r="L39" s="13"/>
      <c r="M39" s="13"/>
      <c r="N39" s="13"/>
      <c r="O39" s="13"/>
      <c r="P39" s="13"/>
      <c r="Q39" s="13"/>
      <c r="R39" s="13"/>
    </row>
    <row r="40" spans="2:18" ht="5.25" customHeight="1">
      <c r="B40" s="13"/>
      <c r="C40" s="13"/>
      <c r="D40" s="13"/>
      <c r="E40" s="13"/>
      <c r="F40" s="13"/>
      <c r="G40" s="38"/>
      <c r="H40" s="13"/>
      <c r="I40" s="13"/>
      <c r="J40" s="39"/>
      <c r="K40" s="40"/>
      <c r="L40" s="13"/>
      <c r="M40" s="13"/>
      <c r="N40" s="13"/>
      <c r="O40" s="13"/>
      <c r="P40" s="13"/>
      <c r="Q40" s="13"/>
      <c r="R40" s="13"/>
    </row>
    <row r="41" spans="2:18" ht="13.5">
      <c r="B41" s="13"/>
      <c r="C41" s="33"/>
      <c r="D41" s="33"/>
      <c r="E41" s="13"/>
      <c r="F41" s="13"/>
      <c r="G41" s="13"/>
      <c r="H41" s="13"/>
      <c r="I41" s="13"/>
      <c r="J41" s="13"/>
      <c r="K41" s="13"/>
      <c r="L41" s="13"/>
      <c r="M41" s="13"/>
      <c r="N41" s="13"/>
      <c r="O41" s="13"/>
      <c r="P41" s="13"/>
      <c r="Q41" s="13"/>
      <c r="R41" s="13"/>
    </row>
    <row r="42" spans="2:18" ht="13.5" customHeight="1">
      <c r="B42" s="13"/>
      <c r="C42" s="13"/>
      <c r="D42" s="13"/>
      <c r="E42" s="13"/>
      <c r="F42" s="13"/>
      <c r="G42" s="13"/>
      <c r="H42" s="13"/>
      <c r="I42" s="13"/>
      <c r="J42" s="13"/>
      <c r="K42" s="13"/>
      <c r="L42" s="13"/>
      <c r="M42" s="13"/>
      <c r="N42" s="13"/>
      <c r="O42" s="13"/>
      <c r="P42" s="13"/>
      <c r="Q42" s="13"/>
      <c r="R42" s="13"/>
    </row>
    <row r="43" spans="2:18" ht="13.5" customHeight="1">
      <c r="B43" s="13"/>
      <c r="C43" s="13"/>
      <c r="D43" s="13"/>
      <c r="E43" s="13"/>
      <c r="F43" s="13"/>
      <c r="G43" s="13"/>
      <c r="H43" s="13"/>
      <c r="I43" s="13"/>
      <c r="J43" s="13"/>
      <c r="K43" s="33"/>
      <c r="L43" s="33"/>
      <c r="M43" s="13"/>
      <c r="N43" s="13"/>
      <c r="O43" s="13"/>
      <c r="P43" s="13"/>
      <c r="Q43" s="13"/>
      <c r="R43" s="13"/>
    </row>
    <row r="44" spans="2:18" ht="13.5" customHeight="1">
      <c r="B44" s="13"/>
      <c r="C44" s="13"/>
      <c r="D44" s="13"/>
      <c r="E44" s="13"/>
      <c r="F44" s="13"/>
      <c r="G44" s="13"/>
      <c r="H44" s="13"/>
      <c r="I44" s="13"/>
      <c r="J44" s="40"/>
      <c r="K44" s="33" t="s">
        <v>650</v>
      </c>
      <c r="L44" s="59"/>
      <c r="M44" s="13"/>
      <c r="N44" s="13"/>
      <c r="O44" s="13"/>
      <c r="P44" s="13"/>
      <c r="Q44" s="13"/>
      <c r="R44" s="13"/>
    </row>
    <row r="45" spans="2:18" ht="13.5" customHeight="1">
      <c r="B45" s="13"/>
      <c r="C45" s="33" t="s">
        <v>427</v>
      </c>
      <c r="D45" s="33"/>
      <c r="E45" s="13"/>
      <c r="F45" s="13"/>
      <c r="G45" s="13"/>
      <c r="H45" s="13"/>
      <c r="I45" s="13"/>
      <c r="J45" s="13"/>
      <c r="K45" s="33" t="s">
        <v>649</v>
      </c>
      <c r="L45" s="33"/>
      <c r="M45" s="13"/>
      <c r="N45" s="13"/>
      <c r="O45" s="13"/>
      <c r="P45" s="13"/>
      <c r="Q45" s="13"/>
      <c r="R45" s="13"/>
    </row>
    <row r="46" spans="2:18" ht="7.5" customHeight="1">
      <c r="B46" s="13"/>
      <c r="C46" s="13"/>
      <c r="D46" s="13"/>
      <c r="E46" s="13"/>
      <c r="F46" s="13"/>
      <c r="G46" s="13"/>
      <c r="H46" s="13"/>
      <c r="I46" s="13"/>
      <c r="J46" s="13"/>
      <c r="K46" s="13"/>
      <c r="L46" s="13"/>
      <c r="M46" s="13"/>
      <c r="N46" s="13"/>
      <c r="O46" s="13"/>
      <c r="P46" s="13"/>
      <c r="Q46" s="13"/>
      <c r="R46" s="13"/>
    </row>
    <row r="47" spans="2:18" ht="13.5">
      <c r="B47" s="13"/>
      <c r="C47" s="13"/>
      <c r="D47" s="13"/>
      <c r="E47" s="13"/>
      <c r="F47" s="13"/>
      <c r="G47" s="13"/>
      <c r="H47" s="13"/>
      <c r="I47" s="13"/>
      <c r="J47" s="13"/>
      <c r="K47" s="13"/>
      <c r="L47" s="13"/>
      <c r="M47" s="13"/>
      <c r="N47" s="13"/>
      <c r="O47" s="13"/>
      <c r="P47" s="13"/>
      <c r="Q47" s="13"/>
      <c r="R47" s="13"/>
    </row>
    <row r="48" spans="2:18" ht="13.5">
      <c r="B48" s="13"/>
      <c r="C48" s="33"/>
      <c r="D48" s="33"/>
      <c r="E48" s="33"/>
      <c r="F48" s="33"/>
      <c r="G48" s="33"/>
      <c r="H48" s="33"/>
      <c r="I48" s="33"/>
      <c r="J48" s="13"/>
      <c r="K48" s="13"/>
      <c r="L48" s="13"/>
      <c r="M48" s="13"/>
      <c r="N48" s="13"/>
      <c r="O48" s="13"/>
      <c r="P48" s="13"/>
      <c r="Q48" s="13"/>
      <c r="R48" s="13"/>
    </row>
    <row r="49" spans="2:18" ht="3.75" customHeight="1">
      <c r="B49" s="13"/>
      <c r="C49" s="13"/>
      <c r="D49" s="13"/>
      <c r="E49" s="13"/>
      <c r="F49" s="13"/>
      <c r="G49" s="13"/>
      <c r="H49" s="13"/>
      <c r="I49" s="13"/>
      <c r="J49" s="13"/>
      <c r="K49" s="13"/>
      <c r="L49" s="13"/>
      <c r="M49" s="13"/>
      <c r="N49" s="13"/>
      <c r="O49" s="13"/>
      <c r="P49" s="13"/>
      <c r="Q49" s="13"/>
      <c r="R49" s="13"/>
    </row>
    <row r="50" spans="2:18" ht="13.5">
      <c r="B50" s="13"/>
      <c r="C50" s="33"/>
      <c r="D50" s="33"/>
      <c r="E50" s="13"/>
      <c r="F50" s="13"/>
      <c r="G50" s="13"/>
      <c r="H50" s="13"/>
      <c r="I50" s="13"/>
      <c r="J50" s="48"/>
      <c r="K50" s="48"/>
      <c r="L50" s="48"/>
      <c r="M50" s="33"/>
      <c r="N50" s="41"/>
      <c r="O50" s="13"/>
      <c r="P50" s="13"/>
      <c r="Q50" s="33"/>
      <c r="R50" s="33"/>
    </row>
    <row r="51" spans="2:18" ht="43.5" customHeight="1">
      <c r="B51" s="13"/>
      <c r="C51" s="13"/>
      <c r="D51" s="13"/>
      <c r="E51" s="13"/>
      <c r="F51" s="13"/>
      <c r="G51" s="13"/>
      <c r="H51" s="13"/>
      <c r="I51" s="13"/>
      <c r="J51" s="13"/>
      <c r="K51" s="13"/>
      <c r="L51" s="33"/>
      <c r="M51" s="13"/>
      <c r="N51" s="13"/>
      <c r="O51" s="13"/>
      <c r="P51" s="13"/>
      <c r="Q51" s="13"/>
      <c r="R51" s="13"/>
    </row>
    <row r="52" spans="2:18" ht="13.5">
      <c r="B52" s="13"/>
      <c r="C52" s="13"/>
      <c r="D52" s="33" t="s">
        <v>645</v>
      </c>
      <c r="E52" s="13"/>
      <c r="F52" s="13"/>
      <c r="G52" s="13"/>
      <c r="H52" s="13"/>
      <c r="I52" s="13"/>
      <c r="J52" s="13"/>
      <c r="K52" s="13"/>
      <c r="L52" s="105"/>
      <c r="M52" s="105"/>
      <c r="N52" s="105"/>
      <c r="O52" s="105"/>
      <c r="P52" s="47"/>
      <c r="Q52" s="13"/>
      <c r="R52" s="13"/>
    </row>
    <row r="53" spans="2:18" ht="14.25" thickBot="1">
      <c r="B53" s="13"/>
      <c r="C53" s="13"/>
      <c r="D53" s="13"/>
      <c r="E53" s="13"/>
      <c r="F53" s="13"/>
      <c r="G53" s="13"/>
      <c r="H53" s="13"/>
      <c r="I53" s="13"/>
      <c r="J53" s="13"/>
      <c r="K53" s="13"/>
      <c r="L53" s="105"/>
      <c r="M53" s="105"/>
      <c r="N53" s="105"/>
      <c r="O53" s="105"/>
      <c r="P53" s="47"/>
      <c r="Q53" s="13"/>
      <c r="R53" s="13"/>
    </row>
    <row r="54" spans="2:18" ht="33.75" customHeight="1">
      <c r="B54" s="13"/>
      <c r="C54" s="42"/>
      <c r="D54" s="126" t="s">
        <v>472</v>
      </c>
      <c r="E54" s="127"/>
      <c r="F54" s="128" t="s">
        <v>998</v>
      </c>
      <c r="G54" s="129"/>
      <c r="H54" s="128" t="s">
        <v>999</v>
      </c>
      <c r="I54" s="129"/>
      <c r="J54" s="128" t="s">
        <v>1000</v>
      </c>
      <c r="K54" s="130"/>
      <c r="L54" s="131"/>
      <c r="M54" s="99"/>
      <c r="N54" s="98"/>
      <c r="O54" s="99"/>
      <c r="P54" s="43"/>
      <c r="Q54" s="13"/>
      <c r="R54" s="13"/>
    </row>
    <row r="55" spans="2:18" ht="33.75" customHeight="1">
      <c r="B55" s="13"/>
      <c r="C55" s="42"/>
      <c r="D55" s="73" t="s">
        <v>473</v>
      </c>
      <c r="E55" s="74"/>
      <c r="F55" s="77"/>
      <c r="G55" s="78"/>
      <c r="H55" s="77"/>
      <c r="I55" s="78"/>
      <c r="J55" s="96" t="s">
        <v>436</v>
      </c>
      <c r="K55" s="97"/>
      <c r="L55" s="87"/>
      <c r="M55" s="72"/>
      <c r="N55" s="72"/>
      <c r="O55" s="72"/>
      <c r="P55" s="43"/>
      <c r="Q55" s="13"/>
      <c r="R55" s="13"/>
    </row>
    <row r="56" spans="2:18" ht="33.75" customHeight="1" thickBot="1">
      <c r="B56" s="13"/>
      <c r="C56" s="43"/>
      <c r="D56" s="75"/>
      <c r="E56" s="76"/>
      <c r="F56" s="79"/>
      <c r="G56" s="80"/>
      <c r="H56" s="79"/>
      <c r="I56" s="80"/>
      <c r="J56" s="83"/>
      <c r="K56" s="84"/>
      <c r="L56" s="90"/>
      <c r="M56" s="91"/>
      <c r="N56" s="72"/>
      <c r="O56" s="72"/>
      <c r="P56" s="43"/>
      <c r="Q56" s="13"/>
      <c r="R56" s="13"/>
    </row>
    <row r="57" spans="2:18" ht="14.25" thickBot="1">
      <c r="B57" s="13"/>
      <c r="C57" s="33"/>
      <c r="D57" s="33"/>
      <c r="E57" s="13"/>
      <c r="F57" s="13"/>
      <c r="G57" s="13"/>
      <c r="H57" s="13"/>
      <c r="I57" s="13"/>
      <c r="J57" s="13"/>
      <c r="K57" s="13"/>
      <c r="L57" s="135"/>
      <c r="M57" s="136"/>
      <c r="N57" s="136"/>
      <c r="O57" s="136"/>
      <c r="P57" s="49"/>
      <c r="Q57" s="13"/>
      <c r="R57" s="13"/>
    </row>
    <row r="58" spans="2:18" ht="13.5">
      <c r="B58" s="13"/>
      <c r="C58" s="13"/>
      <c r="D58" s="33" t="s">
        <v>470</v>
      </c>
      <c r="E58" s="13"/>
      <c r="F58" s="106"/>
      <c r="G58" s="107"/>
      <c r="H58" s="107"/>
      <c r="I58" s="107"/>
      <c r="J58" s="107"/>
      <c r="K58" s="107"/>
      <c r="L58" s="107"/>
      <c r="M58" s="107"/>
      <c r="N58" s="107"/>
      <c r="O58" s="107"/>
      <c r="P58" s="108"/>
      <c r="Q58" s="109"/>
      <c r="R58" s="13"/>
    </row>
    <row r="59" spans="2:18" ht="13.5">
      <c r="B59" s="13"/>
      <c r="C59" s="132"/>
      <c r="D59" s="132"/>
      <c r="E59" s="133"/>
      <c r="F59" s="110"/>
      <c r="G59" s="111"/>
      <c r="H59" s="111"/>
      <c r="I59" s="111"/>
      <c r="J59" s="111"/>
      <c r="K59" s="111"/>
      <c r="L59" s="111"/>
      <c r="M59" s="111"/>
      <c r="N59" s="111"/>
      <c r="O59" s="111"/>
      <c r="P59" s="112"/>
      <c r="Q59" s="113"/>
      <c r="R59" s="13"/>
    </row>
    <row r="60" spans="2:18" ht="13.5">
      <c r="B60" s="13"/>
      <c r="C60" s="134"/>
      <c r="D60" s="134"/>
      <c r="E60" s="133"/>
      <c r="F60" s="110"/>
      <c r="G60" s="111"/>
      <c r="H60" s="111"/>
      <c r="I60" s="111"/>
      <c r="J60" s="111"/>
      <c r="K60" s="111"/>
      <c r="L60" s="111"/>
      <c r="M60" s="111"/>
      <c r="N60" s="111"/>
      <c r="O60" s="111"/>
      <c r="P60" s="112"/>
      <c r="Q60" s="113"/>
      <c r="R60" s="13"/>
    </row>
    <row r="61" spans="2:18" ht="14.25" thickBot="1">
      <c r="B61" s="13"/>
      <c r="C61" s="44"/>
      <c r="D61" s="44"/>
      <c r="E61" s="45"/>
      <c r="F61" s="114"/>
      <c r="G61" s="115"/>
      <c r="H61" s="115"/>
      <c r="I61" s="115"/>
      <c r="J61" s="115"/>
      <c r="K61" s="115"/>
      <c r="L61" s="115"/>
      <c r="M61" s="115"/>
      <c r="N61" s="115"/>
      <c r="O61" s="115"/>
      <c r="P61" s="115"/>
      <c r="Q61" s="116"/>
      <c r="R61" s="13"/>
    </row>
    <row r="62" spans="2:18" ht="13.5">
      <c r="B62" s="13"/>
      <c r="C62" s="44"/>
      <c r="D62" s="44"/>
      <c r="E62" s="45"/>
      <c r="F62" s="57"/>
      <c r="G62" s="57"/>
      <c r="H62" s="57"/>
      <c r="I62" s="57"/>
      <c r="J62" s="57"/>
      <c r="K62" s="57"/>
      <c r="L62" s="57"/>
      <c r="M62" s="57"/>
      <c r="N62" s="57"/>
      <c r="O62" s="57"/>
      <c r="P62" s="57"/>
      <c r="Q62" s="57"/>
      <c r="R62" s="13"/>
    </row>
    <row r="63" spans="2:18" ht="13.5">
      <c r="B63" s="13"/>
      <c r="C63" s="44"/>
      <c r="D63" s="44"/>
      <c r="E63" s="45"/>
      <c r="F63" s="57"/>
      <c r="G63" s="57"/>
      <c r="H63" s="57"/>
      <c r="I63" s="57"/>
      <c r="J63" s="57"/>
      <c r="K63" s="57"/>
      <c r="L63" s="57"/>
      <c r="M63" s="57"/>
      <c r="N63" s="57"/>
      <c r="O63" s="57"/>
      <c r="P63" s="57"/>
      <c r="Q63" s="57"/>
      <c r="R63" s="13"/>
    </row>
    <row r="64" spans="2:18" ht="14.25" thickBot="1">
      <c r="B64" s="13"/>
      <c r="C64" s="33" t="s">
        <v>635</v>
      </c>
      <c r="D64" s="13"/>
      <c r="E64" s="58" t="s">
        <v>604</v>
      </c>
      <c r="F64" s="13"/>
      <c r="G64" s="13"/>
      <c r="H64" s="13"/>
      <c r="I64" s="13"/>
      <c r="J64" s="13"/>
      <c r="K64" s="13"/>
      <c r="L64" s="13"/>
      <c r="M64" s="13"/>
      <c r="N64" s="13"/>
      <c r="O64" s="13"/>
      <c r="P64" s="13"/>
      <c r="Q64" s="13"/>
      <c r="R64" s="13"/>
    </row>
    <row r="65" spans="2:18" ht="13.5">
      <c r="B65" s="13"/>
      <c r="C65" s="13"/>
      <c r="D65" s="33"/>
      <c r="E65" s="117"/>
      <c r="F65" s="118"/>
      <c r="G65" s="118"/>
      <c r="H65" s="118"/>
      <c r="I65" s="118"/>
      <c r="J65" s="118"/>
      <c r="K65" s="118"/>
      <c r="L65" s="118"/>
      <c r="M65" s="118"/>
      <c r="N65" s="118"/>
      <c r="O65" s="118"/>
      <c r="P65" s="118"/>
      <c r="Q65" s="119"/>
      <c r="R65" s="13"/>
    </row>
    <row r="66" spans="2:18" ht="13.5">
      <c r="B66" s="13"/>
      <c r="C66" s="13"/>
      <c r="D66" s="13"/>
      <c r="E66" s="120"/>
      <c r="F66" s="121"/>
      <c r="G66" s="121"/>
      <c r="H66" s="121"/>
      <c r="I66" s="121"/>
      <c r="J66" s="121"/>
      <c r="K66" s="121"/>
      <c r="L66" s="121"/>
      <c r="M66" s="121"/>
      <c r="N66" s="121"/>
      <c r="O66" s="121"/>
      <c r="P66" s="121"/>
      <c r="Q66" s="122"/>
      <c r="R66" s="13"/>
    </row>
    <row r="67" spans="2:18" ht="13.5">
      <c r="B67" s="13"/>
      <c r="C67" s="13"/>
      <c r="D67" s="13"/>
      <c r="E67" s="120"/>
      <c r="F67" s="121"/>
      <c r="G67" s="121"/>
      <c r="H67" s="121"/>
      <c r="I67" s="121"/>
      <c r="J67" s="121"/>
      <c r="K67" s="121"/>
      <c r="L67" s="121"/>
      <c r="M67" s="121"/>
      <c r="N67" s="121"/>
      <c r="O67" s="121"/>
      <c r="P67" s="121"/>
      <c r="Q67" s="122"/>
      <c r="R67" s="13"/>
    </row>
    <row r="68" spans="2:18" ht="14.25" thickBot="1">
      <c r="B68" s="13"/>
      <c r="C68" s="13"/>
      <c r="D68" s="13"/>
      <c r="E68" s="123"/>
      <c r="F68" s="124"/>
      <c r="G68" s="124"/>
      <c r="H68" s="124"/>
      <c r="I68" s="124"/>
      <c r="J68" s="124"/>
      <c r="K68" s="124"/>
      <c r="L68" s="124"/>
      <c r="M68" s="124"/>
      <c r="N68" s="124"/>
      <c r="O68" s="124"/>
      <c r="P68" s="124"/>
      <c r="Q68" s="125"/>
      <c r="R68" s="13"/>
    </row>
    <row r="69" spans="2:18" ht="13.5">
      <c r="B69" s="13"/>
      <c r="C69" s="13"/>
      <c r="D69" s="13"/>
      <c r="E69" s="55"/>
      <c r="F69" s="55"/>
      <c r="G69" s="55"/>
      <c r="H69" s="55"/>
      <c r="I69" s="55"/>
      <c r="J69" s="55"/>
      <c r="K69" s="55"/>
      <c r="L69" s="55"/>
      <c r="M69" s="55"/>
      <c r="N69" s="55"/>
      <c r="O69" s="55"/>
      <c r="P69" s="55"/>
      <c r="Q69" s="55"/>
      <c r="R69" s="13"/>
    </row>
    <row r="70" spans="2:18" ht="13.5">
      <c r="B70" s="13"/>
      <c r="C70" s="13"/>
      <c r="D70" s="13"/>
      <c r="E70" s="55"/>
      <c r="F70" s="55"/>
      <c r="G70" s="55"/>
      <c r="H70" s="55"/>
      <c r="I70" s="55"/>
      <c r="J70" s="55"/>
      <c r="K70" s="55"/>
      <c r="L70" s="55"/>
      <c r="M70" s="55"/>
      <c r="N70" s="55"/>
      <c r="O70" s="55"/>
      <c r="P70" s="55"/>
      <c r="Q70" s="55"/>
      <c r="R70" s="13"/>
    </row>
    <row r="71" spans="2:18" ht="13.5">
      <c r="B71" s="13"/>
      <c r="C71" s="13"/>
      <c r="D71" s="13"/>
      <c r="E71" s="55"/>
      <c r="F71" s="55"/>
      <c r="G71" s="55"/>
      <c r="H71" s="55"/>
      <c r="I71" s="55"/>
      <c r="J71" s="55"/>
      <c r="K71" s="55"/>
      <c r="L71" s="55"/>
      <c r="M71" s="55"/>
      <c r="N71" s="55"/>
      <c r="O71" s="55"/>
      <c r="P71" s="55"/>
      <c r="Q71" s="55"/>
      <c r="R71" s="13"/>
    </row>
    <row r="72" spans="2:18" ht="13.5">
      <c r="B72" s="13"/>
      <c r="C72" s="33"/>
      <c r="D72" s="13"/>
      <c r="E72" s="58"/>
      <c r="F72" s="13"/>
      <c r="G72" s="13"/>
      <c r="H72" s="13"/>
      <c r="I72" s="13"/>
      <c r="J72" s="13"/>
      <c r="K72" s="13"/>
      <c r="L72" s="13"/>
      <c r="M72" s="13"/>
      <c r="N72" s="13"/>
      <c r="O72" s="13"/>
      <c r="P72" s="13"/>
      <c r="Q72" s="13"/>
      <c r="R72" s="13"/>
    </row>
    <row r="73" spans="2:18" ht="13.5">
      <c r="B73" s="13"/>
      <c r="C73" s="33"/>
      <c r="D73" s="33"/>
      <c r="E73" s="72"/>
      <c r="F73" s="72"/>
      <c r="G73" s="72"/>
      <c r="H73" s="72"/>
      <c r="I73" s="72"/>
      <c r="J73" s="72"/>
      <c r="K73" s="72"/>
      <c r="L73" s="72"/>
      <c r="M73" s="72"/>
      <c r="N73" s="72"/>
      <c r="O73" s="72"/>
      <c r="P73" s="72"/>
      <c r="Q73" s="72"/>
      <c r="R73" s="13"/>
    </row>
    <row r="74" spans="2:18" ht="13.5">
      <c r="B74" s="13"/>
      <c r="C74" s="13"/>
      <c r="D74" s="13"/>
      <c r="E74" s="72"/>
      <c r="F74" s="72"/>
      <c r="G74" s="72"/>
      <c r="H74" s="72"/>
      <c r="I74" s="72"/>
      <c r="J74" s="72"/>
      <c r="K74" s="72"/>
      <c r="L74" s="72"/>
      <c r="M74" s="72"/>
      <c r="N74" s="72"/>
      <c r="O74" s="72"/>
      <c r="P74" s="72"/>
      <c r="Q74" s="72"/>
      <c r="R74" s="13"/>
    </row>
    <row r="75" spans="2:18" ht="13.5">
      <c r="B75" s="13"/>
      <c r="C75" s="13"/>
      <c r="D75" s="13"/>
      <c r="E75" s="72"/>
      <c r="F75" s="72"/>
      <c r="G75" s="72"/>
      <c r="H75" s="72"/>
      <c r="I75" s="72"/>
      <c r="J75" s="72"/>
      <c r="K75" s="72"/>
      <c r="L75" s="72"/>
      <c r="M75" s="72"/>
      <c r="N75" s="72"/>
      <c r="O75" s="72"/>
      <c r="P75" s="72"/>
      <c r="Q75" s="72"/>
      <c r="R75" s="13"/>
    </row>
    <row r="76" spans="2:18" ht="13.5">
      <c r="B76" s="13"/>
      <c r="C76" s="13"/>
      <c r="D76" s="13"/>
      <c r="E76" s="72"/>
      <c r="F76" s="72"/>
      <c r="G76" s="72"/>
      <c r="H76" s="72"/>
      <c r="I76" s="72"/>
      <c r="J76" s="72"/>
      <c r="K76" s="72"/>
      <c r="L76" s="72"/>
      <c r="M76" s="72"/>
      <c r="N76" s="72"/>
      <c r="O76" s="72"/>
      <c r="P76" s="72"/>
      <c r="Q76" s="72"/>
      <c r="R76" s="13"/>
    </row>
    <row r="77" spans="2:18" ht="42.75" customHeight="1">
      <c r="B77" s="13"/>
      <c r="C77" s="13"/>
      <c r="D77" s="13"/>
      <c r="E77" s="13"/>
      <c r="F77" s="13"/>
      <c r="G77" s="13"/>
      <c r="H77" s="13"/>
      <c r="I77" s="13"/>
      <c r="J77" s="13"/>
      <c r="K77" s="13"/>
      <c r="L77" s="13"/>
      <c r="M77" s="13"/>
      <c r="N77" s="13"/>
      <c r="O77" s="13"/>
      <c r="P77" s="13"/>
      <c r="Q77" s="13"/>
      <c r="R77" s="13"/>
    </row>
    <row r="78" spans="2:18" ht="13.5">
      <c r="B78" s="13"/>
      <c r="C78" s="13"/>
      <c r="D78" s="13"/>
      <c r="E78" s="13"/>
      <c r="F78" s="13"/>
      <c r="G78" s="13"/>
      <c r="H78" s="13"/>
      <c r="I78" s="13"/>
      <c r="J78" s="13"/>
      <c r="K78" s="13"/>
      <c r="L78" s="13"/>
      <c r="M78" s="13"/>
      <c r="N78" s="13"/>
      <c r="O78" s="13"/>
      <c r="P78" s="13"/>
      <c r="Q78" s="13"/>
      <c r="R78" s="13"/>
    </row>
    <row r="79" spans="2:18" ht="13.5">
      <c r="B79" s="13"/>
      <c r="C79" s="13"/>
      <c r="D79" s="13"/>
      <c r="E79" s="13"/>
      <c r="F79" s="13"/>
      <c r="G79" s="13"/>
      <c r="H79" s="13"/>
      <c r="I79" s="13"/>
      <c r="J79" s="13"/>
      <c r="K79" s="13"/>
      <c r="L79" s="13"/>
      <c r="M79" s="13"/>
      <c r="N79" s="13"/>
      <c r="O79" s="13"/>
      <c r="P79" s="13"/>
      <c r="Q79" s="13"/>
      <c r="R79" s="13"/>
    </row>
    <row r="80" spans="2:18" ht="21" customHeight="1">
      <c r="B80" s="13"/>
      <c r="C80" s="13"/>
      <c r="D80" s="13"/>
      <c r="E80" s="13"/>
      <c r="F80" s="13"/>
      <c r="G80" s="13"/>
      <c r="H80" s="13"/>
      <c r="I80" s="13"/>
      <c r="J80" s="13"/>
      <c r="K80" s="13"/>
      <c r="L80" s="13"/>
      <c r="M80" s="13"/>
      <c r="N80" s="13"/>
      <c r="O80" s="13"/>
      <c r="P80" s="13"/>
      <c r="Q80" s="13"/>
      <c r="R80" s="13"/>
    </row>
  </sheetData>
  <sheetProtection sheet="1" objects="1" selectLockedCells="1"/>
  <mergeCells count="32">
    <mergeCell ref="F58:Q61"/>
    <mergeCell ref="E65:Q68"/>
    <mergeCell ref="E73:Q76"/>
    <mergeCell ref="D54:E54"/>
    <mergeCell ref="F54:G54"/>
    <mergeCell ref="H54:I54"/>
    <mergeCell ref="J54:K54"/>
    <mergeCell ref="L54:M54"/>
    <mergeCell ref="C59:E60"/>
    <mergeCell ref="L57:O57"/>
    <mergeCell ref="F9:G10"/>
    <mergeCell ref="F19:G19"/>
    <mergeCell ref="F22:G22"/>
    <mergeCell ref="H56:I56"/>
    <mergeCell ref="J55:K55"/>
    <mergeCell ref="N54:O54"/>
    <mergeCell ref="N56:O56"/>
    <mergeCell ref="J9:O10"/>
    <mergeCell ref="F15:G16"/>
    <mergeCell ref="L52:O53"/>
    <mergeCell ref="J19:K19"/>
    <mergeCell ref="J22:K22"/>
    <mergeCell ref="H55:I55"/>
    <mergeCell ref="L55:M55"/>
    <mergeCell ref="H9:I9"/>
    <mergeCell ref="L56:M56"/>
    <mergeCell ref="N55:O55"/>
    <mergeCell ref="D55:E56"/>
    <mergeCell ref="F55:G55"/>
    <mergeCell ref="F56:G56"/>
    <mergeCell ref="C22:D22"/>
    <mergeCell ref="J56:K56"/>
  </mergeCells>
  <dataValidations count="3">
    <dataValidation allowBlank="1" showInputMessage="1" showErrorMessage="1" imeMode="on" sqref="J22 F19 J19 F22 F58:Q61 E65:Q68 E73:Q76"/>
    <dataValidation allowBlank="1" showInputMessage="1" showErrorMessage="1" imeMode="off" sqref="F9:F10"/>
    <dataValidation operator="equal" allowBlank="1" showInputMessage="1" showErrorMessage="1" sqref="F15:G16"/>
  </dataValidations>
  <printOptions/>
  <pageMargins left="0.5118110236220472" right="0.5118110236220472" top="0.7480314960629921" bottom="0.7480314960629921" header="0.31496062992125984" footer="0.31496062992125984"/>
  <pageSetup fitToHeight="1" fitToWidth="1" horizontalDpi="600" verticalDpi="600" orientation="portrait" paperSize="9" scale="62" r:id="rId2"/>
  <headerFooter differentFirst="1" alignWithMargins="0">
    <firstHeader>&amp;L
&amp;"-,太字"&amp;16（様式１）令和２年度名古屋市教育委員会教員免許状更新講習　名古屋市立学校園用</firstHeader>
  </headerFooter>
  <drawing r:id="rId1"/>
</worksheet>
</file>

<file path=xl/worksheets/sheet2.xml><?xml version="1.0" encoding="utf-8"?>
<worksheet xmlns="http://schemas.openxmlformats.org/spreadsheetml/2006/main" xmlns:r="http://schemas.openxmlformats.org/officeDocument/2006/relationships">
  <sheetPr codeName="Sheet3"/>
  <dimension ref="A1:J67"/>
  <sheetViews>
    <sheetView zoomScalePageLayoutView="0" workbookViewId="0" topLeftCell="A5">
      <selection activeCell="B6" sqref="B6"/>
    </sheetView>
  </sheetViews>
  <sheetFormatPr defaultColWidth="9.140625" defaultRowHeight="15"/>
  <cols>
    <col min="1" max="1" width="28.8515625" style="0" customWidth="1"/>
    <col min="2" max="2" width="20.7109375" style="0" customWidth="1"/>
    <col min="4" max="4" width="10.421875" style="0" customWidth="1"/>
    <col min="5" max="5" width="11.7109375" style="0" customWidth="1"/>
    <col min="8" max="8" width="11.00390625" style="0" customWidth="1"/>
  </cols>
  <sheetData>
    <row r="1" ht="14.25" customHeight="1" hidden="1">
      <c r="A1" s="52" t="s">
        <v>474</v>
      </c>
    </row>
    <row r="2" ht="15.75" customHeight="1" hidden="1">
      <c r="A2" s="52" t="s">
        <v>475</v>
      </c>
    </row>
    <row r="3" ht="13.5" customHeight="1" hidden="1">
      <c r="A3" s="52" t="s">
        <v>598</v>
      </c>
    </row>
    <row r="4" ht="13.5" customHeight="1" hidden="1">
      <c r="A4" s="52" t="s">
        <v>632</v>
      </c>
    </row>
    <row r="5" spans="1:2" ht="15">
      <c r="A5" t="s">
        <v>476</v>
      </c>
      <c r="B5">
        <v>2101</v>
      </c>
    </row>
    <row r="6" spans="1:2" ht="15">
      <c r="A6" s="6" t="s">
        <v>599</v>
      </c>
      <c r="B6" s="16">
        <v>2222222</v>
      </c>
    </row>
    <row r="7" spans="1:2" ht="15">
      <c r="A7" s="6" t="s">
        <v>439</v>
      </c>
      <c r="B7" t="s">
        <v>6</v>
      </c>
    </row>
    <row r="8" spans="1:2" ht="15">
      <c r="A8" s="6" t="s">
        <v>428</v>
      </c>
      <c r="B8" t="s">
        <v>995</v>
      </c>
    </row>
    <row r="9" spans="1:2" ht="15">
      <c r="A9" s="6" t="s">
        <v>477</v>
      </c>
      <c r="B9" t="s">
        <v>1001</v>
      </c>
    </row>
    <row r="10" spans="1:2" ht="15">
      <c r="A10" s="6" t="s">
        <v>592</v>
      </c>
      <c r="B10" s="11" t="s">
        <v>1002</v>
      </c>
    </row>
    <row r="11" spans="1:2" ht="15">
      <c r="A11" t="s">
        <v>484</v>
      </c>
      <c r="B11" s="11">
        <v>24722</v>
      </c>
    </row>
    <row r="12" spans="1:3" ht="15">
      <c r="A12" t="s">
        <v>429</v>
      </c>
      <c r="B12">
        <v>51</v>
      </c>
      <c r="C12">
        <f>IF(B12="ｅ－ラン","E_",IF(B12="センター","C_",""))</f>
      </c>
    </row>
    <row r="13" spans="1:3" ht="15">
      <c r="A13" t="s">
        <v>524</v>
      </c>
      <c r="B13" t="s">
        <v>1003</v>
      </c>
      <c r="C13" t="str">
        <f>IF(B14=1,"E_",IF(B14=2,"C_"))</f>
        <v>E_</v>
      </c>
    </row>
    <row r="14" spans="1:2" ht="13.5" hidden="1">
      <c r="A14" t="s">
        <v>525</v>
      </c>
      <c r="B14">
        <v>1</v>
      </c>
    </row>
    <row r="15" ht="13.5" hidden="1">
      <c r="A15" s="52" t="s">
        <v>526</v>
      </c>
    </row>
    <row r="16" ht="13.5" hidden="1">
      <c r="A16" s="52" t="s">
        <v>527</v>
      </c>
    </row>
    <row r="17" ht="13.5" hidden="1">
      <c r="A17" s="52" t="s">
        <v>528</v>
      </c>
    </row>
    <row r="18" ht="13.5" hidden="1">
      <c r="A18" s="52" t="s">
        <v>529</v>
      </c>
    </row>
    <row r="19" ht="13.5" hidden="1">
      <c r="A19" s="52" t="s">
        <v>530</v>
      </c>
    </row>
    <row r="20" ht="13.5" hidden="1">
      <c r="A20" s="52" t="s">
        <v>531</v>
      </c>
    </row>
    <row r="21" ht="13.5" hidden="1">
      <c r="A21" s="52" t="s">
        <v>532</v>
      </c>
    </row>
    <row r="22" ht="13.5" hidden="1">
      <c r="A22" s="52" t="s">
        <v>533</v>
      </c>
    </row>
    <row r="23" spans="1:3" ht="13.5" hidden="1">
      <c r="A23" s="6" t="s">
        <v>529</v>
      </c>
      <c r="B23" t="s">
        <v>1004</v>
      </c>
      <c r="C23" s="12"/>
    </row>
    <row r="24" spans="1:2" ht="13.5" hidden="1">
      <c r="A24" s="6" t="s">
        <v>530</v>
      </c>
      <c r="B24" t="s">
        <v>1005</v>
      </c>
    </row>
    <row r="25" spans="1:2" ht="13.5" hidden="1">
      <c r="A25" s="6" t="s">
        <v>531</v>
      </c>
      <c r="B25" t="s">
        <v>1006</v>
      </c>
    </row>
    <row r="26" spans="1:2" ht="13.5" hidden="1">
      <c r="A26" s="6" t="s">
        <v>532</v>
      </c>
      <c r="B26" t="s">
        <v>1007</v>
      </c>
    </row>
    <row r="27" spans="1:2" ht="13.5" hidden="1">
      <c r="A27" s="6" t="s">
        <v>533</v>
      </c>
      <c r="B27" t="s">
        <v>1008</v>
      </c>
    </row>
    <row r="28" ht="13.5" hidden="1">
      <c r="A28" s="52" t="s">
        <v>534</v>
      </c>
    </row>
    <row r="29" ht="13.5" hidden="1">
      <c r="A29" s="52" t="s">
        <v>535</v>
      </c>
    </row>
    <row r="30" ht="13.5" hidden="1">
      <c r="A30" s="52" t="s">
        <v>536</v>
      </c>
    </row>
    <row r="31" ht="13.5" hidden="1">
      <c r="A31" s="52" t="s">
        <v>537</v>
      </c>
    </row>
    <row r="32" ht="13.5" hidden="1">
      <c r="A32" s="52" t="s">
        <v>602</v>
      </c>
    </row>
    <row r="33" spans="1:8" ht="15">
      <c r="A33" s="6" t="s">
        <v>636</v>
      </c>
      <c r="B33" t="s">
        <v>1009</v>
      </c>
      <c r="H33" s="5"/>
    </row>
    <row r="34" spans="1:2" ht="15">
      <c r="A34" t="s">
        <v>538</v>
      </c>
      <c r="B34">
        <v>33</v>
      </c>
    </row>
    <row r="35" spans="1:2" ht="15">
      <c r="A35" t="s">
        <v>539</v>
      </c>
      <c r="B35">
        <v>3</v>
      </c>
    </row>
    <row r="36" spans="1:2" ht="13.5">
      <c r="A36" t="s">
        <v>540</v>
      </c>
      <c r="B36">
        <v>31</v>
      </c>
    </row>
    <row r="37" ht="13.5" hidden="1">
      <c r="A37" s="52" t="s">
        <v>541</v>
      </c>
    </row>
    <row r="38" spans="1:3" ht="13.5" hidden="1">
      <c r="A38" s="52" t="s">
        <v>542</v>
      </c>
      <c r="C38" s="6"/>
    </row>
    <row r="39" spans="1:8" ht="13.5" hidden="1">
      <c r="A39" s="52" t="s">
        <v>543</v>
      </c>
      <c r="D39" s="5"/>
      <c r="F39" s="137"/>
      <c r="G39" s="137"/>
      <c r="H39" s="137"/>
    </row>
    <row r="40" ht="13.5" hidden="1">
      <c r="A40" s="52" t="s">
        <v>544</v>
      </c>
    </row>
    <row r="41" ht="13.5" hidden="1">
      <c r="A41" s="52" t="s">
        <v>545</v>
      </c>
    </row>
    <row r="42" ht="13.5" hidden="1">
      <c r="A42" s="52" t="s">
        <v>546</v>
      </c>
    </row>
    <row r="43" ht="13.5" hidden="1">
      <c r="A43" s="52" t="s">
        <v>547</v>
      </c>
    </row>
    <row r="44" spans="1:7" ht="13.5" hidden="1">
      <c r="A44" s="52" t="s">
        <v>548</v>
      </c>
      <c r="G44" s="5"/>
    </row>
    <row r="45" ht="13.5" hidden="1">
      <c r="A45" s="52" t="s">
        <v>549</v>
      </c>
    </row>
    <row r="46" ht="13.5" hidden="1">
      <c r="A46" s="52" t="s">
        <v>550</v>
      </c>
    </row>
    <row r="47" ht="13.5" hidden="1">
      <c r="A47" s="52" t="s">
        <v>551</v>
      </c>
    </row>
    <row r="48" spans="1:8" ht="13.5">
      <c r="A48" s="6" t="s">
        <v>1010</v>
      </c>
      <c r="B48">
        <v>1</v>
      </c>
      <c r="H48" s="5"/>
    </row>
    <row r="49" spans="1:2" ht="13.5">
      <c r="A49" s="6" t="s">
        <v>1011</v>
      </c>
      <c r="B49">
        <v>1</v>
      </c>
    </row>
    <row r="50" spans="1:2" ht="13.5">
      <c r="A50" s="6" t="s">
        <v>552</v>
      </c>
      <c r="B50">
        <v>1</v>
      </c>
    </row>
    <row r="51" ht="13.5" hidden="1">
      <c r="A51" s="52" t="s">
        <v>605</v>
      </c>
    </row>
    <row r="52" ht="13.5" hidden="1">
      <c r="A52" s="52" t="s">
        <v>555</v>
      </c>
    </row>
    <row r="53" ht="13.5" hidden="1">
      <c r="A53" s="52" t="s">
        <v>556</v>
      </c>
    </row>
    <row r="54" ht="13.5" hidden="1">
      <c r="A54" s="52" t="s">
        <v>557</v>
      </c>
    </row>
    <row r="55" ht="13.5">
      <c r="A55" s="6" t="s">
        <v>626</v>
      </c>
    </row>
    <row r="56" spans="1:8" ht="13.5" hidden="1">
      <c r="A56" t="s">
        <v>559</v>
      </c>
      <c r="E56" s="138"/>
      <c r="F56" s="138"/>
      <c r="G56" s="138"/>
      <c r="H56" s="5"/>
    </row>
    <row r="57" spans="1:2" ht="13.5" hidden="1">
      <c r="A57" s="52" t="s">
        <v>560</v>
      </c>
      <c r="B57" s="53"/>
    </row>
    <row r="58" ht="13.5" hidden="1">
      <c r="A58" s="52" t="s">
        <v>608</v>
      </c>
    </row>
    <row r="59" spans="1:8" ht="13.5" hidden="1">
      <c r="A59" s="52" t="s">
        <v>627</v>
      </c>
      <c r="H59" s="5"/>
    </row>
    <row r="60" spans="1:2" ht="13.5">
      <c r="A60" s="6" t="s">
        <v>628</v>
      </c>
      <c r="B60">
        <v>1</v>
      </c>
    </row>
    <row r="61" spans="1:2" ht="15">
      <c r="A61" s="6" t="s">
        <v>629</v>
      </c>
      <c r="B61" t="s">
        <v>996</v>
      </c>
    </row>
    <row r="62" spans="1:2" ht="15">
      <c r="A62" s="6" t="s">
        <v>630</v>
      </c>
      <c r="B62" t="s">
        <v>996</v>
      </c>
    </row>
    <row r="63" spans="1:10" ht="13.5">
      <c r="A63" s="6" t="s">
        <v>631</v>
      </c>
      <c r="B63" t="s">
        <v>996</v>
      </c>
      <c r="H63" s="5" t="s">
        <v>433</v>
      </c>
      <c r="J63" s="61" t="s">
        <v>1012</v>
      </c>
    </row>
    <row r="64" ht="13.5">
      <c r="H64" s="5"/>
    </row>
    <row r="67" ht="13.5">
      <c r="H67" s="5"/>
    </row>
  </sheetData>
  <sheetProtection sheet="1"/>
  <mergeCells count="2">
    <mergeCell ref="F39:H39"/>
    <mergeCell ref="E56:G56"/>
  </mergeCells>
  <hyperlinks>
    <hyperlink ref="J63" r:id="rId1" display="menkyo@air.ocn.ne.jp"/>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codeName="Sheet5"/>
  <dimension ref="A1:D421"/>
  <sheetViews>
    <sheetView zoomScalePageLayoutView="0" workbookViewId="0" topLeftCell="A407">
      <selection activeCell="D425" sqref="D425"/>
    </sheetView>
  </sheetViews>
  <sheetFormatPr defaultColWidth="9.140625" defaultRowHeight="15"/>
  <cols>
    <col min="1" max="1" width="20.8515625" style="1" customWidth="1"/>
    <col min="2" max="2" width="24.421875" style="1" customWidth="1"/>
    <col min="3" max="16384" width="9.00390625" style="1" customWidth="1"/>
  </cols>
  <sheetData>
    <row r="1" spans="1:4" ht="13.5">
      <c r="A1" s="1" t="s">
        <v>4</v>
      </c>
      <c r="B1" s="1" t="s">
        <v>5</v>
      </c>
      <c r="C1" s="1" t="s">
        <v>441</v>
      </c>
      <c r="D1" s="1" t="s">
        <v>442</v>
      </c>
    </row>
    <row r="2" spans="1:4" ht="13.5">
      <c r="A2" s="1">
        <v>2101</v>
      </c>
      <c r="B2" s="1" t="s">
        <v>6</v>
      </c>
      <c r="C2" s="1" t="s">
        <v>443</v>
      </c>
      <c r="D2" s="1" t="s">
        <v>444</v>
      </c>
    </row>
    <row r="3" spans="1:4" ht="13.5">
      <c r="A3" s="1">
        <v>2102</v>
      </c>
      <c r="B3" s="1" t="s">
        <v>7</v>
      </c>
      <c r="C3" s="1" t="s">
        <v>443</v>
      </c>
      <c r="D3" s="1" t="s">
        <v>444</v>
      </c>
    </row>
    <row r="4" spans="1:4" ht="13.5">
      <c r="A4" s="1">
        <v>2103</v>
      </c>
      <c r="B4" s="1" t="s">
        <v>8</v>
      </c>
      <c r="C4" s="1" t="s">
        <v>443</v>
      </c>
      <c r="D4" s="1" t="s">
        <v>444</v>
      </c>
    </row>
    <row r="5" spans="1:4" ht="13.5">
      <c r="A5" s="1">
        <v>2110</v>
      </c>
      <c r="B5" s="1" t="s">
        <v>9</v>
      </c>
      <c r="C5" s="1" t="s">
        <v>443</v>
      </c>
      <c r="D5" s="1" t="s">
        <v>444</v>
      </c>
    </row>
    <row r="6" spans="1:4" ht="13.5">
      <c r="A6" s="1">
        <v>2104</v>
      </c>
      <c r="B6" s="1" t="s">
        <v>10</v>
      </c>
      <c r="C6" s="1" t="s">
        <v>443</v>
      </c>
      <c r="D6" s="1" t="s">
        <v>444</v>
      </c>
    </row>
    <row r="7" spans="1:4" ht="13.5">
      <c r="A7" s="1">
        <v>2105</v>
      </c>
      <c r="B7" s="1" t="s">
        <v>11</v>
      </c>
      <c r="C7" s="1" t="s">
        <v>443</v>
      </c>
      <c r="D7" s="1" t="s">
        <v>444</v>
      </c>
    </row>
    <row r="8" spans="1:4" ht="13.5">
      <c r="A8" s="1">
        <v>2106</v>
      </c>
      <c r="B8" s="1" t="s">
        <v>12</v>
      </c>
      <c r="C8" s="1" t="s">
        <v>443</v>
      </c>
      <c r="D8" s="1" t="s">
        <v>444</v>
      </c>
    </row>
    <row r="9" spans="1:4" ht="13.5">
      <c r="A9" s="1">
        <v>2109</v>
      </c>
      <c r="B9" s="1" t="s">
        <v>13</v>
      </c>
      <c r="C9" s="1" t="s">
        <v>443</v>
      </c>
      <c r="D9" s="1" t="s">
        <v>444</v>
      </c>
    </row>
    <row r="10" spans="1:4" ht="13.5">
      <c r="A10" s="1">
        <v>2107</v>
      </c>
      <c r="B10" s="1" t="s">
        <v>14</v>
      </c>
      <c r="C10" s="1" t="s">
        <v>443</v>
      </c>
      <c r="D10" s="1" t="s">
        <v>444</v>
      </c>
    </row>
    <row r="11" spans="1:4" ht="13.5">
      <c r="A11" s="1">
        <v>2111</v>
      </c>
      <c r="B11" s="1" t="s">
        <v>15</v>
      </c>
      <c r="C11" s="1" t="s">
        <v>443</v>
      </c>
      <c r="D11" s="1" t="s">
        <v>444</v>
      </c>
    </row>
    <row r="12" spans="1:4" ht="13.5">
      <c r="A12" s="1">
        <v>2108</v>
      </c>
      <c r="B12" s="1" t="s">
        <v>16</v>
      </c>
      <c r="C12" s="1" t="s">
        <v>443</v>
      </c>
      <c r="D12" s="1" t="s">
        <v>444</v>
      </c>
    </row>
    <row r="13" spans="1:4" ht="13.5">
      <c r="A13" s="1">
        <v>2112</v>
      </c>
      <c r="B13" s="1" t="s">
        <v>17</v>
      </c>
      <c r="C13" s="1" t="s">
        <v>443</v>
      </c>
      <c r="D13" s="1" t="s">
        <v>444</v>
      </c>
    </row>
    <row r="14" spans="1:4" ht="13.5">
      <c r="A14" s="1">
        <v>2113</v>
      </c>
      <c r="B14" s="1" t="s">
        <v>18</v>
      </c>
      <c r="C14" s="1" t="s">
        <v>443</v>
      </c>
      <c r="D14" s="1" t="s">
        <v>444</v>
      </c>
    </row>
    <row r="15" spans="1:4" ht="13.5">
      <c r="A15" s="1">
        <v>2114</v>
      </c>
      <c r="B15" s="1" t="s">
        <v>19</v>
      </c>
      <c r="C15" s="1" t="s">
        <v>443</v>
      </c>
      <c r="D15" s="1" t="s">
        <v>444</v>
      </c>
    </row>
    <row r="16" spans="1:4" ht="13.5">
      <c r="A16" s="1">
        <v>2115</v>
      </c>
      <c r="B16" s="1" t="s">
        <v>20</v>
      </c>
      <c r="C16" s="1" t="s">
        <v>443</v>
      </c>
      <c r="D16" s="1" t="s">
        <v>444</v>
      </c>
    </row>
    <row r="17" spans="1:4" ht="13.5">
      <c r="A17" s="1">
        <v>2131</v>
      </c>
      <c r="B17" s="1" t="s">
        <v>21</v>
      </c>
      <c r="C17" s="1" t="s">
        <v>443</v>
      </c>
      <c r="D17" s="1" t="s">
        <v>445</v>
      </c>
    </row>
    <row r="18" spans="1:4" ht="13.5">
      <c r="A18" s="1">
        <v>2132</v>
      </c>
      <c r="B18" s="1" t="s">
        <v>22</v>
      </c>
      <c r="C18" s="1" t="s">
        <v>443</v>
      </c>
      <c r="D18" s="1" t="s">
        <v>445</v>
      </c>
    </row>
    <row r="19" spans="1:4" ht="13.5">
      <c r="A19" s="1">
        <v>2134</v>
      </c>
      <c r="B19" s="1" t="s">
        <v>23</v>
      </c>
      <c r="C19" s="1" t="s">
        <v>443</v>
      </c>
      <c r="D19" s="1" t="s">
        <v>445</v>
      </c>
    </row>
    <row r="20" spans="1:4" ht="13.5">
      <c r="A20" s="1">
        <v>2133</v>
      </c>
      <c r="B20" s="1" t="s">
        <v>24</v>
      </c>
      <c r="C20" s="1" t="s">
        <v>443</v>
      </c>
      <c r="D20" s="1" t="s">
        <v>445</v>
      </c>
    </row>
    <row r="21" spans="1:4" ht="13.5">
      <c r="A21" s="1">
        <v>2135</v>
      </c>
      <c r="B21" s="1" t="s">
        <v>25</v>
      </c>
      <c r="C21" s="1" t="s">
        <v>443</v>
      </c>
      <c r="D21" s="1" t="s">
        <v>445</v>
      </c>
    </row>
    <row r="22" spans="1:4" ht="13.5">
      <c r="A22" s="1">
        <v>2136</v>
      </c>
      <c r="B22" s="1" t="s">
        <v>26</v>
      </c>
      <c r="C22" s="1" t="s">
        <v>443</v>
      </c>
      <c r="D22" s="1" t="s">
        <v>445</v>
      </c>
    </row>
    <row r="23" spans="1:4" ht="13.5">
      <c r="A23" s="1">
        <v>2137</v>
      </c>
      <c r="B23" s="1" t="s">
        <v>27</v>
      </c>
      <c r="C23" s="1" t="s">
        <v>443</v>
      </c>
      <c r="D23" s="1" t="s">
        <v>445</v>
      </c>
    </row>
    <row r="24" spans="1:4" ht="13.5">
      <c r="A24" s="1">
        <v>2201</v>
      </c>
      <c r="B24" s="1" t="s">
        <v>28</v>
      </c>
      <c r="C24" s="1" t="s">
        <v>446</v>
      </c>
      <c r="D24" s="1" t="s">
        <v>444</v>
      </c>
    </row>
    <row r="25" spans="1:4" ht="13.5">
      <c r="A25" s="1">
        <v>2202</v>
      </c>
      <c r="B25" s="1" t="s">
        <v>29</v>
      </c>
      <c r="C25" s="1" t="s">
        <v>446</v>
      </c>
      <c r="D25" s="1" t="s">
        <v>444</v>
      </c>
    </row>
    <row r="26" spans="1:4" ht="13.5">
      <c r="A26" s="1">
        <v>2203</v>
      </c>
      <c r="B26" s="1" t="s">
        <v>30</v>
      </c>
      <c r="C26" s="1" t="s">
        <v>446</v>
      </c>
      <c r="D26" s="1" t="s">
        <v>444</v>
      </c>
    </row>
    <row r="27" spans="1:4" ht="13.5">
      <c r="A27" s="1">
        <v>2204</v>
      </c>
      <c r="B27" s="1" t="s">
        <v>31</v>
      </c>
      <c r="C27" s="1" t="s">
        <v>446</v>
      </c>
      <c r="D27" s="1" t="s">
        <v>444</v>
      </c>
    </row>
    <row r="28" spans="1:4" ht="13.5">
      <c r="A28" s="1">
        <v>2205</v>
      </c>
      <c r="B28" s="1" t="s">
        <v>32</v>
      </c>
      <c r="C28" s="1" t="s">
        <v>446</v>
      </c>
      <c r="D28" s="1" t="s">
        <v>444</v>
      </c>
    </row>
    <row r="29" spans="1:4" ht="13.5">
      <c r="A29" s="1">
        <v>2206</v>
      </c>
      <c r="B29" s="1" t="s">
        <v>33</v>
      </c>
      <c r="C29" s="1" t="s">
        <v>446</v>
      </c>
      <c r="D29" s="1" t="s">
        <v>444</v>
      </c>
    </row>
    <row r="30" spans="1:4" ht="13.5">
      <c r="A30" s="1">
        <v>2207</v>
      </c>
      <c r="B30" s="1" t="s">
        <v>34</v>
      </c>
      <c r="C30" s="1" t="s">
        <v>446</v>
      </c>
      <c r="D30" s="1" t="s">
        <v>444</v>
      </c>
    </row>
    <row r="31" spans="1:4" ht="13.5">
      <c r="A31" s="1">
        <v>2208</v>
      </c>
      <c r="B31" s="1" t="s">
        <v>35</v>
      </c>
      <c r="C31" s="1" t="s">
        <v>446</v>
      </c>
      <c r="D31" s="1" t="s">
        <v>444</v>
      </c>
    </row>
    <row r="32" spans="1:4" ht="13.5">
      <c r="A32" s="1">
        <v>2209</v>
      </c>
      <c r="B32" s="1" t="s">
        <v>36</v>
      </c>
      <c r="C32" s="1" t="s">
        <v>446</v>
      </c>
      <c r="D32" s="1" t="s">
        <v>444</v>
      </c>
    </row>
    <row r="33" spans="1:4" ht="13.5">
      <c r="A33" s="1">
        <v>2231</v>
      </c>
      <c r="B33" s="1" t="s">
        <v>37</v>
      </c>
      <c r="C33" s="1" t="s">
        <v>446</v>
      </c>
      <c r="D33" s="1" t="s">
        <v>445</v>
      </c>
    </row>
    <row r="34" spans="1:4" ht="13.5">
      <c r="A34" s="1">
        <v>2232</v>
      </c>
      <c r="B34" s="1" t="s">
        <v>38</v>
      </c>
      <c r="C34" s="1" t="s">
        <v>446</v>
      </c>
      <c r="D34" s="1" t="s">
        <v>445</v>
      </c>
    </row>
    <row r="35" spans="1:4" ht="13.5">
      <c r="A35" s="1">
        <v>2233</v>
      </c>
      <c r="B35" s="1" t="s">
        <v>39</v>
      </c>
      <c r="C35" s="1" t="s">
        <v>446</v>
      </c>
      <c r="D35" s="1" t="s">
        <v>445</v>
      </c>
    </row>
    <row r="36" spans="1:4" ht="13.5">
      <c r="A36" s="1">
        <v>2234</v>
      </c>
      <c r="B36" s="1" t="s">
        <v>40</v>
      </c>
      <c r="C36" s="1" t="s">
        <v>446</v>
      </c>
      <c r="D36" s="1" t="s">
        <v>445</v>
      </c>
    </row>
    <row r="37" spans="1:4" ht="13.5">
      <c r="A37" s="1">
        <v>2301</v>
      </c>
      <c r="B37" s="1" t="s">
        <v>41</v>
      </c>
      <c r="C37" s="1" t="s">
        <v>447</v>
      </c>
      <c r="D37" s="1" t="s">
        <v>444</v>
      </c>
    </row>
    <row r="38" spans="1:4" ht="13.5">
      <c r="A38" s="1">
        <v>2302</v>
      </c>
      <c r="B38" s="1" t="s">
        <v>42</v>
      </c>
      <c r="C38" s="1" t="s">
        <v>447</v>
      </c>
      <c r="D38" s="1" t="s">
        <v>444</v>
      </c>
    </row>
    <row r="39" spans="1:4" ht="13.5">
      <c r="A39" s="1">
        <v>2303</v>
      </c>
      <c r="B39" s="1" t="s">
        <v>43</v>
      </c>
      <c r="C39" s="1" t="s">
        <v>447</v>
      </c>
      <c r="D39" s="1" t="s">
        <v>444</v>
      </c>
    </row>
    <row r="40" spans="1:4" ht="13.5">
      <c r="A40" s="1">
        <v>2304</v>
      </c>
      <c r="B40" s="1" t="s">
        <v>44</v>
      </c>
      <c r="C40" s="1" t="s">
        <v>447</v>
      </c>
      <c r="D40" s="1" t="s">
        <v>444</v>
      </c>
    </row>
    <row r="41" spans="1:4" ht="13.5">
      <c r="A41" s="1">
        <v>2305</v>
      </c>
      <c r="B41" s="1" t="s">
        <v>45</v>
      </c>
      <c r="C41" s="1" t="s">
        <v>447</v>
      </c>
      <c r="D41" s="1" t="s">
        <v>444</v>
      </c>
    </row>
    <row r="42" spans="1:4" ht="13.5">
      <c r="A42" s="1">
        <v>2306</v>
      </c>
      <c r="B42" s="1" t="s">
        <v>46</v>
      </c>
      <c r="C42" s="1" t="s">
        <v>447</v>
      </c>
      <c r="D42" s="1" t="s">
        <v>444</v>
      </c>
    </row>
    <row r="43" spans="1:4" ht="13.5">
      <c r="A43" s="1">
        <v>2311</v>
      </c>
      <c r="B43" s="1" t="s">
        <v>47</v>
      </c>
      <c r="C43" s="1" t="s">
        <v>447</v>
      </c>
      <c r="D43" s="1" t="s">
        <v>444</v>
      </c>
    </row>
    <row r="44" spans="1:4" ht="13.5">
      <c r="A44" s="1">
        <v>2307</v>
      </c>
      <c r="B44" s="1" t="s">
        <v>48</v>
      </c>
      <c r="C44" s="1" t="s">
        <v>447</v>
      </c>
      <c r="D44" s="1" t="s">
        <v>444</v>
      </c>
    </row>
    <row r="45" spans="1:4" ht="13.5">
      <c r="A45" s="1">
        <v>2310</v>
      </c>
      <c r="B45" s="1" t="s">
        <v>49</v>
      </c>
      <c r="C45" s="1" t="s">
        <v>447</v>
      </c>
      <c r="D45" s="1" t="s">
        <v>444</v>
      </c>
    </row>
    <row r="46" spans="1:4" ht="13.5">
      <c r="A46" s="1">
        <v>2308</v>
      </c>
      <c r="B46" s="1" t="s">
        <v>50</v>
      </c>
      <c r="C46" s="1" t="s">
        <v>447</v>
      </c>
      <c r="D46" s="1" t="s">
        <v>444</v>
      </c>
    </row>
    <row r="47" spans="1:4" ht="13.5">
      <c r="A47" s="1">
        <v>2309</v>
      </c>
      <c r="B47" s="1" t="s">
        <v>51</v>
      </c>
      <c r="C47" s="1" t="s">
        <v>447</v>
      </c>
      <c r="D47" s="1" t="s">
        <v>444</v>
      </c>
    </row>
    <row r="48" spans="1:4" ht="13.5">
      <c r="A48" s="1">
        <v>2312</v>
      </c>
      <c r="B48" s="1" t="s">
        <v>52</v>
      </c>
      <c r="C48" s="1" t="s">
        <v>447</v>
      </c>
      <c r="D48" s="1" t="s">
        <v>444</v>
      </c>
    </row>
    <row r="49" spans="1:4" ht="13.5">
      <c r="A49" s="1">
        <v>2313</v>
      </c>
      <c r="B49" s="1" t="s">
        <v>53</v>
      </c>
      <c r="C49" s="1" t="s">
        <v>447</v>
      </c>
      <c r="D49" s="1" t="s">
        <v>444</v>
      </c>
    </row>
    <row r="50" spans="1:4" ht="13.5">
      <c r="A50" s="1">
        <v>2314</v>
      </c>
      <c r="B50" s="1" t="s">
        <v>54</v>
      </c>
      <c r="C50" s="1" t="s">
        <v>447</v>
      </c>
      <c r="D50" s="1" t="s">
        <v>444</v>
      </c>
    </row>
    <row r="51" spans="1:4" ht="13.5">
      <c r="A51" s="1">
        <v>2315</v>
      </c>
      <c r="B51" s="1" t="s">
        <v>55</v>
      </c>
      <c r="C51" s="1" t="s">
        <v>447</v>
      </c>
      <c r="D51" s="1" t="s">
        <v>444</v>
      </c>
    </row>
    <row r="52" spans="1:4" ht="13.5">
      <c r="A52" s="1">
        <v>2316</v>
      </c>
      <c r="B52" s="1" t="s">
        <v>56</v>
      </c>
      <c r="C52" s="1" t="s">
        <v>447</v>
      </c>
      <c r="D52" s="1" t="s">
        <v>444</v>
      </c>
    </row>
    <row r="53" spans="1:4" ht="13.5">
      <c r="A53" s="1">
        <v>2317</v>
      </c>
      <c r="B53" s="1" t="s">
        <v>57</v>
      </c>
      <c r="C53" s="1" t="s">
        <v>447</v>
      </c>
      <c r="D53" s="1" t="s">
        <v>444</v>
      </c>
    </row>
    <row r="54" spans="1:4" ht="13.5">
      <c r="A54" s="1">
        <v>2318</v>
      </c>
      <c r="B54" s="1" t="s">
        <v>58</v>
      </c>
      <c r="C54" s="1" t="s">
        <v>447</v>
      </c>
      <c r="D54" s="1" t="s">
        <v>444</v>
      </c>
    </row>
    <row r="55" spans="1:4" ht="13.5">
      <c r="A55" s="1">
        <v>2319</v>
      </c>
      <c r="B55" s="1" t="s">
        <v>59</v>
      </c>
      <c r="C55" s="1" t="s">
        <v>447</v>
      </c>
      <c r="D55" s="1" t="s">
        <v>444</v>
      </c>
    </row>
    <row r="56" spans="1:4" ht="13.5">
      <c r="A56" s="1">
        <v>2331</v>
      </c>
      <c r="B56" s="1" t="s">
        <v>60</v>
      </c>
      <c r="C56" s="1" t="s">
        <v>447</v>
      </c>
      <c r="D56" s="1" t="s">
        <v>445</v>
      </c>
    </row>
    <row r="57" spans="1:4" ht="13.5">
      <c r="A57" s="1">
        <v>2332</v>
      </c>
      <c r="B57" s="1" t="s">
        <v>61</v>
      </c>
      <c r="C57" s="1" t="s">
        <v>447</v>
      </c>
      <c r="D57" s="1" t="s">
        <v>445</v>
      </c>
    </row>
    <row r="58" spans="1:4" ht="13.5">
      <c r="A58" s="1">
        <v>2336</v>
      </c>
      <c r="B58" s="1" t="s">
        <v>62</v>
      </c>
      <c r="C58" s="1" t="s">
        <v>447</v>
      </c>
      <c r="D58" s="1" t="s">
        <v>445</v>
      </c>
    </row>
    <row r="59" spans="1:4" ht="13.5">
      <c r="A59" s="1">
        <v>2333</v>
      </c>
      <c r="B59" s="1" t="s">
        <v>63</v>
      </c>
      <c r="C59" s="1" t="s">
        <v>447</v>
      </c>
      <c r="D59" s="1" t="s">
        <v>445</v>
      </c>
    </row>
    <row r="60" spans="1:4" ht="13.5">
      <c r="A60" s="1">
        <v>2334</v>
      </c>
      <c r="B60" s="1" t="s">
        <v>64</v>
      </c>
      <c r="C60" s="1" t="s">
        <v>447</v>
      </c>
      <c r="D60" s="1" t="s">
        <v>445</v>
      </c>
    </row>
    <row r="61" spans="1:4" ht="13.5">
      <c r="A61" s="1">
        <v>2335</v>
      </c>
      <c r="B61" s="1" t="s">
        <v>65</v>
      </c>
      <c r="C61" s="1" t="s">
        <v>447</v>
      </c>
      <c r="D61" s="1" t="s">
        <v>445</v>
      </c>
    </row>
    <row r="62" spans="1:4" ht="13.5">
      <c r="A62" s="1">
        <v>2337</v>
      </c>
      <c r="B62" s="1" t="s">
        <v>66</v>
      </c>
      <c r="C62" s="1" t="s">
        <v>447</v>
      </c>
      <c r="D62" s="1" t="s">
        <v>445</v>
      </c>
    </row>
    <row r="63" spans="1:4" ht="13.5">
      <c r="A63" s="1">
        <v>2401</v>
      </c>
      <c r="B63" s="1" t="s">
        <v>67</v>
      </c>
      <c r="C63" s="1" t="s">
        <v>448</v>
      </c>
      <c r="D63" s="1" t="s">
        <v>444</v>
      </c>
    </row>
    <row r="64" spans="1:4" ht="13.5">
      <c r="A64" s="1">
        <v>2403</v>
      </c>
      <c r="B64" s="1" t="s">
        <v>68</v>
      </c>
      <c r="C64" s="1" t="s">
        <v>448</v>
      </c>
      <c r="D64" s="1" t="s">
        <v>444</v>
      </c>
    </row>
    <row r="65" spans="1:4" ht="13.5">
      <c r="A65" s="1">
        <v>2404</v>
      </c>
      <c r="B65" s="1" t="s">
        <v>69</v>
      </c>
      <c r="C65" s="1" t="s">
        <v>448</v>
      </c>
      <c r="D65" s="1" t="s">
        <v>444</v>
      </c>
    </row>
    <row r="66" spans="1:4" ht="13.5">
      <c r="A66" s="1">
        <v>2405</v>
      </c>
      <c r="B66" s="1" t="s">
        <v>70</v>
      </c>
      <c r="C66" s="1" t="s">
        <v>448</v>
      </c>
      <c r="D66" s="1" t="s">
        <v>444</v>
      </c>
    </row>
    <row r="67" spans="1:4" ht="13.5">
      <c r="A67" s="1">
        <v>2406</v>
      </c>
      <c r="B67" s="1" t="s">
        <v>71</v>
      </c>
      <c r="C67" s="1" t="s">
        <v>448</v>
      </c>
      <c r="D67" s="1" t="s">
        <v>444</v>
      </c>
    </row>
    <row r="68" spans="1:4" ht="13.5">
      <c r="A68" s="1">
        <v>2407</v>
      </c>
      <c r="B68" s="1" t="s">
        <v>72</v>
      </c>
      <c r="C68" s="1" t="s">
        <v>448</v>
      </c>
      <c r="D68" s="1" t="s">
        <v>444</v>
      </c>
    </row>
    <row r="69" spans="1:4" ht="13.5">
      <c r="A69" s="1">
        <v>2408</v>
      </c>
      <c r="B69" s="1" t="s">
        <v>73</v>
      </c>
      <c r="C69" s="1" t="s">
        <v>448</v>
      </c>
      <c r="D69" s="1" t="s">
        <v>444</v>
      </c>
    </row>
    <row r="70" spans="1:4" ht="13.5">
      <c r="A70" s="1">
        <v>2411</v>
      </c>
      <c r="B70" s="1" t="s">
        <v>74</v>
      </c>
      <c r="C70" s="1" t="s">
        <v>448</v>
      </c>
      <c r="D70" s="1" t="s">
        <v>444</v>
      </c>
    </row>
    <row r="71" spans="1:4" ht="13.5">
      <c r="A71" s="1">
        <v>2412</v>
      </c>
      <c r="B71" s="1" t="s">
        <v>75</v>
      </c>
      <c r="C71" s="1" t="s">
        <v>448</v>
      </c>
      <c r="D71" s="1" t="s">
        <v>444</v>
      </c>
    </row>
    <row r="72" spans="1:4" ht="13.5">
      <c r="A72" s="1">
        <v>2413</v>
      </c>
      <c r="B72" s="1" t="s">
        <v>76</v>
      </c>
      <c r="C72" s="1" t="s">
        <v>448</v>
      </c>
      <c r="D72" s="1" t="s">
        <v>444</v>
      </c>
    </row>
    <row r="73" spans="1:4" ht="13.5">
      <c r="A73" s="1">
        <v>2414</v>
      </c>
      <c r="B73" s="1" t="s">
        <v>77</v>
      </c>
      <c r="C73" s="1" t="s">
        <v>448</v>
      </c>
      <c r="D73" s="1" t="s">
        <v>444</v>
      </c>
    </row>
    <row r="74" spans="1:4" ht="13.5">
      <c r="A74" s="1">
        <v>2415</v>
      </c>
      <c r="B74" s="1" t="s">
        <v>78</v>
      </c>
      <c r="C74" s="1" t="s">
        <v>448</v>
      </c>
      <c r="D74" s="1" t="s">
        <v>444</v>
      </c>
    </row>
    <row r="75" spans="1:4" ht="13.5">
      <c r="A75" s="1">
        <v>2416</v>
      </c>
      <c r="B75" s="1" t="s">
        <v>79</v>
      </c>
      <c r="C75" s="1" t="s">
        <v>448</v>
      </c>
      <c r="D75" s="1" t="s">
        <v>444</v>
      </c>
    </row>
    <row r="76" spans="1:4" ht="13.5">
      <c r="A76" s="1">
        <v>2417</v>
      </c>
      <c r="B76" s="1" t="s">
        <v>80</v>
      </c>
      <c r="C76" s="1" t="s">
        <v>448</v>
      </c>
      <c r="D76" s="1" t="s">
        <v>444</v>
      </c>
    </row>
    <row r="77" spans="1:4" ht="13.5">
      <c r="A77" s="1">
        <v>2418</v>
      </c>
      <c r="B77" s="1" t="s">
        <v>81</v>
      </c>
      <c r="C77" s="1" t="s">
        <v>448</v>
      </c>
      <c r="D77" s="1" t="s">
        <v>444</v>
      </c>
    </row>
    <row r="78" spans="1:4" ht="13.5">
      <c r="A78" s="1">
        <v>2419</v>
      </c>
      <c r="B78" s="1" t="s">
        <v>82</v>
      </c>
      <c r="C78" s="1" t="s">
        <v>448</v>
      </c>
      <c r="D78" s="1" t="s">
        <v>444</v>
      </c>
    </row>
    <row r="79" spans="1:4" ht="13.5">
      <c r="A79" s="1">
        <v>2420</v>
      </c>
      <c r="B79" s="19" t="s">
        <v>449</v>
      </c>
      <c r="C79" s="1" t="s">
        <v>448</v>
      </c>
      <c r="D79" s="1" t="s">
        <v>444</v>
      </c>
    </row>
    <row r="80" spans="1:4" ht="13.5">
      <c r="A80" s="1">
        <v>2431</v>
      </c>
      <c r="B80" s="1" t="s">
        <v>83</v>
      </c>
      <c r="C80" s="1" t="s">
        <v>448</v>
      </c>
      <c r="D80" s="1" t="s">
        <v>445</v>
      </c>
    </row>
    <row r="81" spans="1:4" ht="13.5">
      <c r="A81" s="1">
        <v>2432</v>
      </c>
      <c r="B81" s="1" t="s">
        <v>84</v>
      </c>
      <c r="C81" s="1" t="s">
        <v>448</v>
      </c>
      <c r="D81" s="1" t="s">
        <v>445</v>
      </c>
    </row>
    <row r="82" spans="1:4" ht="13.5">
      <c r="A82" s="1">
        <v>2433</v>
      </c>
      <c r="B82" s="1" t="s">
        <v>85</v>
      </c>
      <c r="C82" s="1" t="s">
        <v>448</v>
      </c>
      <c r="D82" s="1" t="s">
        <v>445</v>
      </c>
    </row>
    <row r="83" spans="1:4" ht="13.5">
      <c r="A83" s="1">
        <v>2434</v>
      </c>
      <c r="B83" s="1" t="s">
        <v>86</v>
      </c>
      <c r="C83" s="1" t="s">
        <v>448</v>
      </c>
      <c r="D83" s="1" t="s">
        <v>445</v>
      </c>
    </row>
    <row r="84" spans="1:4" ht="13.5">
      <c r="A84" s="1">
        <v>2435</v>
      </c>
      <c r="B84" s="1" t="s">
        <v>87</v>
      </c>
      <c r="C84" s="1" t="s">
        <v>448</v>
      </c>
      <c r="D84" s="1" t="s">
        <v>445</v>
      </c>
    </row>
    <row r="85" spans="1:4" ht="13.5">
      <c r="A85" s="1">
        <v>2436</v>
      </c>
      <c r="B85" s="1" t="s">
        <v>88</v>
      </c>
      <c r="C85" s="1" t="s">
        <v>448</v>
      </c>
      <c r="D85" s="1" t="s">
        <v>445</v>
      </c>
    </row>
    <row r="86" spans="1:4" ht="13.5">
      <c r="A86" s="1">
        <v>2437</v>
      </c>
      <c r="B86" s="1" t="s">
        <v>89</v>
      </c>
      <c r="C86" s="1" t="s">
        <v>448</v>
      </c>
      <c r="D86" s="1" t="s">
        <v>445</v>
      </c>
    </row>
    <row r="87" spans="1:4" ht="13.5">
      <c r="A87" s="1">
        <v>2502</v>
      </c>
      <c r="B87" s="1" t="s">
        <v>90</v>
      </c>
      <c r="C87" s="1" t="s">
        <v>450</v>
      </c>
      <c r="D87" s="1" t="s">
        <v>444</v>
      </c>
    </row>
    <row r="88" spans="1:4" ht="13.5">
      <c r="A88" s="1">
        <v>2513</v>
      </c>
      <c r="B88" s="1" t="s">
        <v>91</v>
      </c>
      <c r="C88" s="1" t="s">
        <v>450</v>
      </c>
      <c r="D88" s="1" t="s">
        <v>444</v>
      </c>
    </row>
    <row r="89" spans="1:4" ht="13.5">
      <c r="A89" s="1">
        <v>2519</v>
      </c>
      <c r="B89" s="1" t="s">
        <v>92</v>
      </c>
      <c r="C89" s="1" t="s">
        <v>450</v>
      </c>
      <c r="D89" s="1" t="s">
        <v>444</v>
      </c>
    </row>
    <row r="90" spans="1:4" ht="13.5">
      <c r="A90" s="1">
        <v>2505</v>
      </c>
      <c r="B90" s="1" t="s">
        <v>93</v>
      </c>
      <c r="C90" s="1" t="s">
        <v>450</v>
      </c>
      <c r="D90" s="1" t="s">
        <v>444</v>
      </c>
    </row>
    <row r="91" spans="1:4" ht="13.5">
      <c r="A91" s="1">
        <v>2506</v>
      </c>
      <c r="B91" s="1" t="s">
        <v>94</v>
      </c>
      <c r="C91" s="1" t="s">
        <v>450</v>
      </c>
      <c r="D91" s="1" t="s">
        <v>444</v>
      </c>
    </row>
    <row r="92" spans="1:4" ht="13.5">
      <c r="A92" s="1">
        <v>2507</v>
      </c>
      <c r="B92" s="1" t="s">
        <v>95</v>
      </c>
      <c r="C92" s="1" t="s">
        <v>450</v>
      </c>
      <c r="D92" s="1" t="s">
        <v>444</v>
      </c>
    </row>
    <row r="93" spans="1:4" ht="13.5">
      <c r="A93" s="1">
        <v>2516</v>
      </c>
      <c r="B93" s="1" t="s">
        <v>96</v>
      </c>
      <c r="C93" s="1" t="s">
        <v>450</v>
      </c>
      <c r="D93" s="1" t="s">
        <v>444</v>
      </c>
    </row>
    <row r="94" spans="1:4" ht="13.5">
      <c r="A94" s="1">
        <v>2508</v>
      </c>
      <c r="B94" s="1" t="s">
        <v>97</v>
      </c>
      <c r="C94" s="1" t="s">
        <v>450</v>
      </c>
      <c r="D94" s="1" t="s">
        <v>444</v>
      </c>
    </row>
    <row r="95" spans="1:4" ht="13.5">
      <c r="A95" s="1">
        <v>2509</v>
      </c>
      <c r="B95" s="1" t="s">
        <v>98</v>
      </c>
      <c r="C95" s="1" t="s">
        <v>450</v>
      </c>
      <c r="D95" s="1" t="s">
        <v>444</v>
      </c>
    </row>
    <row r="96" spans="1:4" ht="13.5">
      <c r="A96" s="1">
        <v>2510</v>
      </c>
      <c r="B96" s="1" t="s">
        <v>99</v>
      </c>
      <c r="C96" s="1" t="s">
        <v>450</v>
      </c>
      <c r="D96" s="1" t="s">
        <v>444</v>
      </c>
    </row>
    <row r="97" spans="1:4" ht="13.5">
      <c r="A97" s="1">
        <v>2514</v>
      </c>
      <c r="B97" s="1" t="s">
        <v>100</v>
      </c>
      <c r="C97" s="1" t="s">
        <v>450</v>
      </c>
      <c r="D97" s="1" t="s">
        <v>444</v>
      </c>
    </row>
    <row r="98" spans="1:4" ht="13.5">
      <c r="A98" s="1">
        <v>2511</v>
      </c>
      <c r="B98" s="1" t="s">
        <v>101</v>
      </c>
      <c r="C98" s="1" t="s">
        <v>450</v>
      </c>
      <c r="D98" s="1" t="s">
        <v>444</v>
      </c>
    </row>
    <row r="99" spans="1:4" ht="13.5">
      <c r="A99" s="1">
        <v>2517</v>
      </c>
      <c r="B99" s="1" t="s">
        <v>102</v>
      </c>
      <c r="C99" s="1" t="s">
        <v>450</v>
      </c>
      <c r="D99" s="1" t="s">
        <v>444</v>
      </c>
    </row>
    <row r="100" spans="1:4" ht="13.5">
      <c r="A100" s="1">
        <v>2518</v>
      </c>
      <c r="B100" s="1" t="s">
        <v>103</v>
      </c>
      <c r="C100" s="1" t="s">
        <v>450</v>
      </c>
      <c r="D100" s="1" t="s">
        <v>444</v>
      </c>
    </row>
    <row r="101" spans="1:4" ht="13.5">
      <c r="A101" s="1">
        <v>2520</v>
      </c>
      <c r="B101" s="1" t="s">
        <v>104</v>
      </c>
      <c r="C101" s="1" t="s">
        <v>450</v>
      </c>
      <c r="D101" s="1" t="s">
        <v>444</v>
      </c>
    </row>
    <row r="102" spans="1:4" ht="13.5">
      <c r="A102" s="1">
        <v>2531</v>
      </c>
      <c r="B102" s="1" t="s">
        <v>105</v>
      </c>
      <c r="C102" s="1" t="s">
        <v>450</v>
      </c>
      <c r="D102" s="1" t="s">
        <v>445</v>
      </c>
    </row>
    <row r="103" spans="1:4" ht="13.5">
      <c r="A103" s="1">
        <v>2532</v>
      </c>
      <c r="B103" s="1" t="s">
        <v>106</v>
      </c>
      <c r="C103" s="1" t="s">
        <v>450</v>
      </c>
      <c r="D103" s="1" t="s">
        <v>445</v>
      </c>
    </row>
    <row r="104" spans="1:4" ht="13.5">
      <c r="A104" s="1">
        <v>2533</v>
      </c>
      <c r="B104" s="1" t="s">
        <v>107</v>
      </c>
      <c r="C104" s="1" t="s">
        <v>450</v>
      </c>
      <c r="D104" s="1" t="s">
        <v>445</v>
      </c>
    </row>
    <row r="105" spans="1:4" ht="13.5">
      <c r="A105" s="1">
        <v>2534</v>
      </c>
      <c r="B105" s="1" t="s">
        <v>108</v>
      </c>
      <c r="C105" s="1" t="s">
        <v>450</v>
      </c>
      <c r="D105" s="1" t="s">
        <v>445</v>
      </c>
    </row>
    <row r="106" spans="1:4" ht="13.5">
      <c r="A106" s="1">
        <v>2535</v>
      </c>
      <c r="B106" s="1" t="s">
        <v>109</v>
      </c>
      <c r="C106" s="1" t="s">
        <v>450</v>
      </c>
      <c r="D106" s="1" t="s">
        <v>445</v>
      </c>
    </row>
    <row r="107" spans="1:4" ht="13.5">
      <c r="A107" s="1">
        <v>2536</v>
      </c>
      <c r="B107" s="1" t="s">
        <v>110</v>
      </c>
      <c r="C107" s="1" t="s">
        <v>450</v>
      </c>
      <c r="D107" s="1" t="s">
        <v>445</v>
      </c>
    </row>
    <row r="108" spans="1:4" ht="13.5">
      <c r="A108" s="1">
        <v>2537</v>
      </c>
      <c r="B108" s="1" t="s">
        <v>111</v>
      </c>
      <c r="C108" s="1" t="s">
        <v>450</v>
      </c>
      <c r="D108" s="1" t="s">
        <v>445</v>
      </c>
    </row>
    <row r="109" spans="1:4" ht="13.5">
      <c r="A109" s="1">
        <v>2601</v>
      </c>
      <c r="B109" s="1" t="s">
        <v>112</v>
      </c>
      <c r="C109" s="1" t="s">
        <v>451</v>
      </c>
      <c r="D109" s="1" t="s">
        <v>444</v>
      </c>
    </row>
    <row r="110" spans="1:4" ht="13.5">
      <c r="A110" s="1">
        <v>2612</v>
      </c>
      <c r="B110" s="1" t="s">
        <v>113</v>
      </c>
      <c r="C110" s="1" t="s">
        <v>451</v>
      </c>
      <c r="D110" s="1" t="s">
        <v>444</v>
      </c>
    </row>
    <row r="111" spans="1:4" ht="13.5">
      <c r="A111" s="1">
        <v>2602</v>
      </c>
      <c r="B111" s="1" t="s">
        <v>114</v>
      </c>
      <c r="C111" s="1" t="s">
        <v>451</v>
      </c>
      <c r="D111" s="1" t="s">
        <v>444</v>
      </c>
    </row>
    <row r="112" spans="1:4" ht="13.5">
      <c r="A112" s="1">
        <v>2603</v>
      </c>
      <c r="B112" s="1" t="s">
        <v>115</v>
      </c>
      <c r="C112" s="1" t="s">
        <v>451</v>
      </c>
      <c r="D112" s="1" t="s">
        <v>444</v>
      </c>
    </row>
    <row r="113" spans="1:4" ht="13.5">
      <c r="A113" s="1">
        <v>2604</v>
      </c>
      <c r="B113" s="1" t="s">
        <v>116</v>
      </c>
      <c r="C113" s="1" t="s">
        <v>451</v>
      </c>
      <c r="D113" s="1" t="s">
        <v>444</v>
      </c>
    </row>
    <row r="114" spans="1:4" ht="13.5">
      <c r="A114" s="1">
        <v>2605</v>
      </c>
      <c r="B114" s="1" t="s">
        <v>117</v>
      </c>
      <c r="C114" s="1" t="s">
        <v>451</v>
      </c>
      <c r="D114" s="1" t="s">
        <v>444</v>
      </c>
    </row>
    <row r="115" spans="1:4" ht="13.5">
      <c r="A115" s="1">
        <v>2606</v>
      </c>
      <c r="B115" s="1" t="s">
        <v>118</v>
      </c>
      <c r="C115" s="1" t="s">
        <v>451</v>
      </c>
      <c r="D115" s="1" t="s">
        <v>444</v>
      </c>
    </row>
    <row r="116" spans="1:4" ht="13.5">
      <c r="A116" s="1">
        <v>2607</v>
      </c>
      <c r="B116" s="1" t="s">
        <v>119</v>
      </c>
      <c r="C116" s="1" t="s">
        <v>451</v>
      </c>
      <c r="D116" s="1" t="s">
        <v>444</v>
      </c>
    </row>
    <row r="117" spans="1:4" ht="13.5">
      <c r="A117" s="1">
        <v>2611</v>
      </c>
      <c r="B117" s="1" t="s">
        <v>120</v>
      </c>
      <c r="C117" s="1" t="s">
        <v>451</v>
      </c>
      <c r="D117" s="1" t="s">
        <v>444</v>
      </c>
    </row>
    <row r="118" spans="1:4" ht="13.5">
      <c r="A118" s="1">
        <v>2608</v>
      </c>
      <c r="B118" s="1" t="s">
        <v>121</v>
      </c>
      <c r="C118" s="1" t="s">
        <v>451</v>
      </c>
      <c r="D118" s="1" t="s">
        <v>444</v>
      </c>
    </row>
    <row r="119" spans="1:4" ht="13.5">
      <c r="A119" s="1">
        <v>2609</v>
      </c>
      <c r="B119" s="1" t="s">
        <v>122</v>
      </c>
      <c r="C119" s="1" t="s">
        <v>451</v>
      </c>
      <c r="D119" s="1" t="s">
        <v>444</v>
      </c>
    </row>
    <row r="120" spans="1:4" ht="13.5">
      <c r="A120" s="1">
        <v>2631</v>
      </c>
      <c r="B120" s="1" t="s">
        <v>123</v>
      </c>
      <c r="C120" s="1" t="s">
        <v>451</v>
      </c>
      <c r="D120" s="1" t="s">
        <v>445</v>
      </c>
    </row>
    <row r="121" spans="1:4" ht="13.5">
      <c r="A121" s="1">
        <v>2634</v>
      </c>
      <c r="B121" s="1" t="s">
        <v>124</v>
      </c>
      <c r="C121" s="1" t="s">
        <v>451</v>
      </c>
      <c r="D121" s="1" t="s">
        <v>445</v>
      </c>
    </row>
    <row r="122" spans="1:4" ht="13.5">
      <c r="A122" s="1">
        <v>2632</v>
      </c>
      <c r="B122" s="1" t="s">
        <v>125</v>
      </c>
      <c r="C122" s="1" t="s">
        <v>451</v>
      </c>
      <c r="D122" s="1" t="s">
        <v>445</v>
      </c>
    </row>
    <row r="123" spans="1:4" ht="13.5">
      <c r="A123" s="1">
        <v>2633</v>
      </c>
      <c r="B123" s="1" t="s">
        <v>126</v>
      </c>
      <c r="C123" s="1" t="s">
        <v>451</v>
      </c>
      <c r="D123" s="1" t="s">
        <v>445</v>
      </c>
    </row>
    <row r="124" spans="1:4" ht="13.5">
      <c r="A124" s="1">
        <v>2701</v>
      </c>
      <c r="B124" s="1" t="s">
        <v>127</v>
      </c>
      <c r="C124" s="1" t="s">
        <v>452</v>
      </c>
      <c r="D124" s="1" t="s">
        <v>444</v>
      </c>
    </row>
    <row r="125" spans="1:4" ht="13.5">
      <c r="A125" s="1">
        <v>2702</v>
      </c>
      <c r="B125" s="1" t="s">
        <v>128</v>
      </c>
      <c r="C125" s="1" t="s">
        <v>452</v>
      </c>
      <c r="D125" s="1" t="s">
        <v>444</v>
      </c>
    </row>
    <row r="126" spans="1:4" ht="13.5">
      <c r="A126" s="1">
        <v>2703</v>
      </c>
      <c r="B126" s="1" t="s">
        <v>129</v>
      </c>
      <c r="C126" s="1" t="s">
        <v>452</v>
      </c>
      <c r="D126" s="1" t="s">
        <v>444</v>
      </c>
    </row>
    <row r="127" spans="1:4" ht="13.5">
      <c r="A127" s="1">
        <v>2704</v>
      </c>
      <c r="B127" s="1" t="s">
        <v>130</v>
      </c>
      <c r="C127" s="1" t="s">
        <v>452</v>
      </c>
      <c r="D127" s="1" t="s">
        <v>444</v>
      </c>
    </row>
    <row r="128" spans="1:4" ht="13.5">
      <c r="A128" s="1">
        <v>2705</v>
      </c>
      <c r="B128" s="1" t="s">
        <v>131</v>
      </c>
      <c r="C128" s="1" t="s">
        <v>452</v>
      </c>
      <c r="D128" s="1" t="s">
        <v>444</v>
      </c>
    </row>
    <row r="129" spans="1:4" ht="13.5">
      <c r="A129" s="1">
        <v>2706</v>
      </c>
      <c r="B129" s="1" t="s">
        <v>132</v>
      </c>
      <c r="C129" s="1" t="s">
        <v>452</v>
      </c>
      <c r="D129" s="1" t="s">
        <v>444</v>
      </c>
    </row>
    <row r="130" spans="1:4" ht="13.5">
      <c r="A130" s="1">
        <v>2709</v>
      </c>
      <c r="B130" s="1" t="s">
        <v>133</v>
      </c>
      <c r="C130" s="1" t="s">
        <v>452</v>
      </c>
      <c r="D130" s="1" t="s">
        <v>444</v>
      </c>
    </row>
    <row r="131" spans="1:4" ht="13.5">
      <c r="A131" s="1">
        <v>2707</v>
      </c>
      <c r="B131" s="1" t="s">
        <v>134</v>
      </c>
      <c r="C131" s="1" t="s">
        <v>452</v>
      </c>
      <c r="D131" s="1" t="s">
        <v>444</v>
      </c>
    </row>
    <row r="132" spans="1:4" ht="13.5">
      <c r="A132" s="1">
        <v>2710</v>
      </c>
      <c r="B132" s="1" t="s">
        <v>135</v>
      </c>
      <c r="C132" s="1" t="s">
        <v>452</v>
      </c>
      <c r="D132" s="1" t="s">
        <v>444</v>
      </c>
    </row>
    <row r="133" spans="1:4" ht="13.5">
      <c r="A133" s="1">
        <v>2708</v>
      </c>
      <c r="B133" s="1" t="s">
        <v>136</v>
      </c>
      <c r="C133" s="1" t="s">
        <v>452</v>
      </c>
      <c r="D133" s="1" t="s">
        <v>444</v>
      </c>
    </row>
    <row r="134" spans="1:4" ht="13.5">
      <c r="A134" s="1">
        <v>2711</v>
      </c>
      <c r="B134" s="1" t="s">
        <v>137</v>
      </c>
      <c r="C134" s="1" t="s">
        <v>452</v>
      </c>
      <c r="D134" s="1" t="s">
        <v>444</v>
      </c>
    </row>
    <row r="135" spans="1:4" ht="13.5">
      <c r="A135" s="1">
        <v>2731</v>
      </c>
      <c r="B135" s="1" t="s">
        <v>138</v>
      </c>
      <c r="C135" s="1" t="s">
        <v>452</v>
      </c>
      <c r="D135" s="1" t="s">
        <v>445</v>
      </c>
    </row>
    <row r="136" spans="1:4" ht="13.5">
      <c r="A136" s="1">
        <v>2732</v>
      </c>
      <c r="B136" s="1" t="s">
        <v>139</v>
      </c>
      <c r="C136" s="1" t="s">
        <v>452</v>
      </c>
      <c r="D136" s="1" t="s">
        <v>445</v>
      </c>
    </row>
    <row r="137" spans="1:4" ht="13.5">
      <c r="A137" s="1">
        <v>2733</v>
      </c>
      <c r="B137" s="1" t="s">
        <v>140</v>
      </c>
      <c r="C137" s="1" t="s">
        <v>452</v>
      </c>
      <c r="D137" s="1" t="s">
        <v>445</v>
      </c>
    </row>
    <row r="138" spans="1:4" ht="13.5">
      <c r="A138" s="1">
        <v>2734</v>
      </c>
      <c r="B138" s="1" t="s">
        <v>141</v>
      </c>
      <c r="C138" s="1" t="s">
        <v>452</v>
      </c>
      <c r="D138" s="1" t="s">
        <v>445</v>
      </c>
    </row>
    <row r="139" spans="1:4" ht="13.5">
      <c r="A139" s="1">
        <v>2735</v>
      </c>
      <c r="B139" s="1" t="s">
        <v>142</v>
      </c>
      <c r="C139" s="1" t="s">
        <v>452</v>
      </c>
      <c r="D139" s="1" t="s">
        <v>445</v>
      </c>
    </row>
    <row r="140" spans="1:4" ht="13.5">
      <c r="A140" s="1">
        <v>2801</v>
      </c>
      <c r="B140" s="1" t="s">
        <v>143</v>
      </c>
      <c r="C140" s="1" t="s">
        <v>453</v>
      </c>
      <c r="D140" s="1" t="s">
        <v>444</v>
      </c>
    </row>
    <row r="141" spans="1:4" ht="13.5">
      <c r="A141" s="1">
        <v>2802</v>
      </c>
      <c r="B141" s="1" t="s">
        <v>144</v>
      </c>
      <c r="C141" s="1" t="s">
        <v>453</v>
      </c>
      <c r="D141" s="1" t="s">
        <v>444</v>
      </c>
    </row>
    <row r="142" spans="1:4" ht="13.5">
      <c r="A142" s="1">
        <v>2803</v>
      </c>
      <c r="B142" s="1" t="s">
        <v>145</v>
      </c>
      <c r="C142" s="1" t="s">
        <v>453</v>
      </c>
      <c r="D142" s="1" t="s">
        <v>444</v>
      </c>
    </row>
    <row r="143" spans="1:4" ht="13.5">
      <c r="A143" s="1">
        <v>2804</v>
      </c>
      <c r="B143" s="1" t="s">
        <v>146</v>
      </c>
      <c r="C143" s="1" t="s">
        <v>453</v>
      </c>
      <c r="D143" s="1" t="s">
        <v>444</v>
      </c>
    </row>
    <row r="144" spans="1:4" ht="13.5">
      <c r="A144" s="1">
        <v>2805</v>
      </c>
      <c r="B144" s="1" t="s">
        <v>147</v>
      </c>
      <c r="C144" s="1" t="s">
        <v>453</v>
      </c>
      <c r="D144" s="1" t="s">
        <v>444</v>
      </c>
    </row>
    <row r="145" spans="1:4" ht="13.5">
      <c r="A145" s="1">
        <v>2806</v>
      </c>
      <c r="B145" s="1" t="s">
        <v>148</v>
      </c>
      <c r="C145" s="1" t="s">
        <v>453</v>
      </c>
      <c r="D145" s="1" t="s">
        <v>444</v>
      </c>
    </row>
    <row r="146" spans="1:4" ht="13.5">
      <c r="A146" s="1">
        <v>2807</v>
      </c>
      <c r="B146" s="1" t="s">
        <v>149</v>
      </c>
      <c r="C146" s="1" t="s">
        <v>453</v>
      </c>
      <c r="D146" s="1" t="s">
        <v>444</v>
      </c>
    </row>
    <row r="147" spans="1:4" ht="13.5">
      <c r="A147" s="1">
        <v>2808</v>
      </c>
      <c r="B147" s="1" t="s">
        <v>150</v>
      </c>
      <c r="C147" s="1" t="s">
        <v>453</v>
      </c>
      <c r="D147" s="1" t="s">
        <v>444</v>
      </c>
    </row>
    <row r="148" spans="1:4" ht="13.5">
      <c r="A148" s="1">
        <v>2809</v>
      </c>
      <c r="B148" s="1" t="s">
        <v>151</v>
      </c>
      <c r="C148" s="1" t="s">
        <v>453</v>
      </c>
      <c r="D148" s="1" t="s">
        <v>444</v>
      </c>
    </row>
    <row r="149" spans="1:4" ht="13.5">
      <c r="A149" s="1">
        <v>2810</v>
      </c>
      <c r="B149" s="1" t="s">
        <v>152</v>
      </c>
      <c r="C149" s="1" t="s">
        <v>453</v>
      </c>
      <c r="D149" s="1" t="s">
        <v>444</v>
      </c>
    </row>
    <row r="150" spans="1:4" ht="13.5">
      <c r="A150" s="1">
        <v>2811</v>
      </c>
      <c r="B150" s="1" t="s">
        <v>153</v>
      </c>
      <c r="C150" s="1" t="s">
        <v>453</v>
      </c>
      <c r="D150" s="1" t="s">
        <v>444</v>
      </c>
    </row>
    <row r="151" spans="1:4" ht="13.5">
      <c r="A151" s="1">
        <v>2831</v>
      </c>
      <c r="B151" s="1" t="s">
        <v>154</v>
      </c>
      <c r="C151" s="1" t="s">
        <v>453</v>
      </c>
      <c r="D151" s="1" t="s">
        <v>445</v>
      </c>
    </row>
    <row r="152" spans="1:4" ht="13.5">
      <c r="A152" s="1">
        <v>2832</v>
      </c>
      <c r="B152" s="1" t="s">
        <v>155</v>
      </c>
      <c r="C152" s="1" t="s">
        <v>453</v>
      </c>
      <c r="D152" s="1" t="s">
        <v>445</v>
      </c>
    </row>
    <row r="153" spans="1:4" ht="13.5">
      <c r="A153" s="1">
        <v>2833</v>
      </c>
      <c r="B153" s="1" t="s">
        <v>156</v>
      </c>
      <c r="C153" s="1" t="s">
        <v>453</v>
      </c>
      <c r="D153" s="1" t="s">
        <v>445</v>
      </c>
    </row>
    <row r="154" spans="1:4" ht="13.5">
      <c r="A154" s="1">
        <v>2834</v>
      </c>
      <c r="B154" s="1" t="s">
        <v>157</v>
      </c>
      <c r="C154" s="1" t="s">
        <v>453</v>
      </c>
      <c r="D154" s="1" t="s">
        <v>445</v>
      </c>
    </row>
    <row r="155" spans="1:4" ht="13.5">
      <c r="A155" s="1">
        <v>2835</v>
      </c>
      <c r="B155" s="1" t="s">
        <v>158</v>
      </c>
      <c r="C155" s="1" t="s">
        <v>453</v>
      </c>
      <c r="D155" s="1" t="s">
        <v>445</v>
      </c>
    </row>
    <row r="156" spans="1:4" ht="13.5">
      <c r="A156" s="1">
        <v>2901</v>
      </c>
      <c r="B156" s="1" t="s">
        <v>159</v>
      </c>
      <c r="C156" s="1" t="s">
        <v>454</v>
      </c>
      <c r="D156" s="1" t="s">
        <v>444</v>
      </c>
    </row>
    <row r="157" spans="1:4" ht="13.5">
      <c r="A157" s="1">
        <v>2902</v>
      </c>
      <c r="B157" s="1" t="s">
        <v>160</v>
      </c>
      <c r="C157" s="1" t="s">
        <v>454</v>
      </c>
      <c r="D157" s="1" t="s">
        <v>444</v>
      </c>
    </row>
    <row r="158" spans="1:4" ht="13.5">
      <c r="A158" s="1">
        <v>2903</v>
      </c>
      <c r="B158" s="1" t="s">
        <v>161</v>
      </c>
      <c r="C158" s="1" t="s">
        <v>454</v>
      </c>
      <c r="D158" s="1" t="s">
        <v>444</v>
      </c>
    </row>
    <row r="159" spans="1:4" ht="13.5">
      <c r="A159" s="1">
        <v>2904</v>
      </c>
      <c r="B159" s="1" t="s">
        <v>162</v>
      </c>
      <c r="C159" s="1" t="s">
        <v>454</v>
      </c>
      <c r="D159" s="1" t="s">
        <v>444</v>
      </c>
    </row>
    <row r="160" spans="1:4" ht="13.5">
      <c r="A160" s="1">
        <v>2905</v>
      </c>
      <c r="B160" s="1" t="s">
        <v>163</v>
      </c>
      <c r="C160" s="1" t="s">
        <v>454</v>
      </c>
      <c r="D160" s="1" t="s">
        <v>444</v>
      </c>
    </row>
    <row r="161" spans="1:4" ht="13.5">
      <c r="A161" s="1">
        <v>2906</v>
      </c>
      <c r="B161" s="1" t="s">
        <v>164</v>
      </c>
      <c r="C161" s="1" t="s">
        <v>454</v>
      </c>
      <c r="D161" s="1" t="s">
        <v>444</v>
      </c>
    </row>
    <row r="162" spans="1:4" ht="13.5">
      <c r="A162" s="1">
        <v>2907</v>
      </c>
      <c r="B162" s="1" t="s">
        <v>165</v>
      </c>
      <c r="C162" s="1" t="s">
        <v>454</v>
      </c>
      <c r="D162" s="1" t="s">
        <v>444</v>
      </c>
    </row>
    <row r="163" spans="1:4" ht="13.5">
      <c r="A163" s="1">
        <v>3261</v>
      </c>
      <c r="B163" s="1" t="s">
        <v>166</v>
      </c>
      <c r="C163" s="1" t="s">
        <v>454</v>
      </c>
      <c r="D163" s="1" t="s">
        <v>455</v>
      </c>
    </row>
    <row r="164" spans="1:4" ht="13.5">
      <c r="A164" s="1">
        <v>2931</v>
      </c>
      <c r="B164" s="1" t="s">
        <v>167</v>
      </c>
      <c r="C164" s="1" t="s">
        <v>454</v>
      </c>
      <c r="D164" s="1" t="s">
        <v>445</v>
      </c>
    </row>
    <row r="165" spans="1:4" ht="13.5">
      <c r="A165" s="1">
        <v>2932</v>
      </c>
      <c r="B165" s="1" t="s">
        <v>168</v>
      </c>
      <c r="C165" s="1" t="s">
        <v>454</v>
      </c>
      <c r="D165" s="1" t="s">
        <v>445</v>
      </c>
    </row>
    <row r="166" spans="1:4" ht="13.5">
      <c r="A166" s="1">
        <v>2933</v>
      </c>
      <c r="B166" s="1" t="s">
        <v>169</v>
      </c>
      <c r="C166" s="1" t="s">
        <v>454</v>
      </c>
      <c r="D166" s="1" t="s">
        <v>445</v>
      </c>
    </row>
    <row r="167" spans="1:4" ht="13.5">
      <c r="A167" s="1">
        <v>2981</v>
      </c>
      <c r="B167" s="1" t="s">
        <v>170</v>
      </c>
      <c r="C167" s="1" t="s">
        <v>454</v>
      </c>
      <c r="D167" s="1" t="s">
        <v>445</v>
      </c>
    </row>
    <row r="168" spans="1:4" ht="13.5">
      <c r="A168" s="1">
        <v>3001</v>
      </c>
      <c r="B168" s="1" t="s">
        <v>171</v>
      </c>
      <c r="C168" s="1" t="s">
        <v>456</v>
      </c>
      <c r="D168" s="1" t="s">
        <v>444</v>
      </c>
    </row>
    <row r="169" spans="1:4" ht="13.5">
      <c r="A169" s="1">
        <v>3002</v>
      </c>
      <c r="B169" s="1" t="s">
        <v>172</v>
      </c>
      <c r="C169" s="1" t="s">
        <v>456</v>
      </c>
      <c r="D169" s="1" t="s">
        <v>444</v>
      </c>
    </row>
    <row r="170" spans="1:4" ht="13.5">
      <c r="A170" s="1">
        <v>3003</v>
      </c>
      <c r="B170" s="1" t="s">
        <v>173</v>
      </c>
      <c r="C170" s="1" t="s">
        <v>456</v>
      </c>
      <c r="D170" s="1" t="s">
        <v>444</v>
      </c>
    </row>
    <row r="171" spans="1:4" ht="13.5">
      <c r="A171" s="1">
        <v>3004</v>
      </c>
      <c r="B171" s="1" t="s">
        <v>174</v>
      </c>
      <c r="C171" s="1" t="s">
        <v>456</v>
      </c>
      <c r="D171" s="1" t="s">
        <v>444</v>
      </c>
    </row>
    <row r="172" spans="1:4" ht="13.5">
      <c r="A172" s="1">
        <v>3005</v>
      </c>
      <c r="B172" s="1" t="s">
        <v>175</v>
      </c>
      <c r="C172" s="1" t="s">
        <v>456</v>
      </c>
      <c r="D172" s="1" t="s">
        <v>444</v>
      </c>
    </row>
    <row r="173" spans="1:4" ht="13.5">
      <c r="A173" s="1">
        <v>3006</v>
      </c>
      <c r="B173" s="1" t="s">
        <v>176</v>
      </c>
      <c r="C173" s="1" t="s">
        <v>456</v>
      </c>
      <c r="D173" s="1" t="s">
        <v>444</v>
      </c>
    </row>
    <row r="174" spans="1:4" ht="13.5">
      <c r="A174" s="1">
        <v>3007</v>
      </c>
      <c r="B174" s="1" t="s">
        <v>177</v>
      </c>
      <c r="C174" s="1" t="s">
        <v>456</v>
      </c>
      <c r="D174" s="1" t="s">
        <v>444</v>
      </c>
    </row>
    <row r="175" spans="1:4" ht="13.5">
      <c r="A175" s="1">
        <v>3008</v>
      </c>
      <c r="B175" s="1" t="s">
        <v>178</v>
      </c>
      <c r="C175" s="1" t="s">
        <v>456</v>
      </c>
      <c r="D175" s="1" t="s">
        <v>444</v>
      </c>
    </row>
    <row r="176" spans="1:4" ht="13.5">
      <c r="A176" s="1">
        <v>3009</v>
      </c>
      <c r="B176" s="1" t="s">
        <v>179</v>
      </c>
      <c r="C176" s="1" t="s">
        <v>456</v>
      </c>
      <c r="D176" s="1" t="s">
        <v>444</v>
      </c>
    </row>
    <row r="177" spans="1:4" ht="13.5">
      <c r="A177" s="1">
        <v>3010</v>
      </c>
      <c r="B177" s="1" t="s">
        <v>180</v>
      </c>
      <c r="C177" s="1" t="s">
        <v>456</v>
      </c>
      <c r="D177" s="1" t="s">
        <v>444</v>
      </c>
    </row>
    <row r="178" spans="1:4" ht="13.5">
      <c r="A178" s="1">
        <v>3011</v>
      </c>
      <c r="B178" s="1" t="s">
        <v>181</v>
      </c>
      <c r="C178" s="1" t="s">
        <v>456</v>
      </c>
      <c r="D178" s="1" t="s">
        <v>444</v>
      </c>
    </row>
    <row r="179" spans="1:4" ht="13.5">
      <c r="A179" s="1">
        <v>3012</v>
      </c>
      <c r="B179" s="1" t="s">
        <v>182</v>
      </c>
      <c r="C179" s="1" t="s">
        <v>456</v>
      </c>
      <c r="D179" s="1" t="s">
        <v>444</v>
      </c>
    </row>
    <row r="180" spans="1:4" ht="13.5">
      <c r="A180" s="1">
        <v>3013</v>
      </c>
      <c r="B180" s="1" t="s">
        <v>183</v>
      </c>
      <c r="C180" s="1" t="s">
        <v>456</v>
      </c>
      <c r="D180" s="1" t="s">
        <v>444</v>
      </c>
    </row>
    <row r="181" spans="1:4" ht="13.5">
      <c r="A181" s="1">
        <v>3014</v>
      </c>
      <c r="B181" s="1" t="s">
        <v>184</v>
      </c>
      <c r="C181" s="1" t="s">
        <v>456</v>
      </c>
      <c r="D181" s="1" t="s">
        <v>444</v>
      </c>
    </row>
    <row r="182" spans="1:4" ht="13.5">
      <c r="A182" s="1">
        <v>3015</v>
      </c>
      <c r="B182" s="1" t="s">
        <v>185</v>
      </c>
      <c r="C182" s="1" t="s">
        <v>456</v>
      </c>
      <c r="D182" s="1" t="s">
        <v>444</v>
      </c>
    </row>
    <row r="183" spans="1:4" ht="13.5">
      <c r="A183" s="1">
        <v>3016</v>
      </c>
      <c r="B183" s="1" t="s">
        <v>186</v>
      </c>
      <c r="C183" s="1" t="s">
        <v>456</v>
      </c>
      <c r="D183" s="1" t="s">
        <v>444</v>
      </c>
    </row>
    <row r="184" spans="1:4" ht="13.5">
      <c r="A184" s="1">
        <v>3017</v>
      </c>
      <c r="B184" s="1" t="s">
        <v>187</v>
      </c>
      <c r="C184" s="1" t="s">
        <v>456</v>
      </c>
      <c r="D184" s="1" t="s">
        <v>444</v>
      </c>
    </row>
    <row r="185" spans="1:4" ht="13.5">
      <c r="A185" s="1">
        <v>3018</v>
      </c>
      <c r="B185" s="1" t="s">
        <v>188</v>
      </c>
      <c r="C185" s="1" t="s">
        <v>456</v>
      </c>
      <c r="D185" s="1" t="s">
        <v>444</v>
      </c>
    </row>
    <row r="186" spans="1:4" ht="13.5">
      <c r="A186" s="1">
        <v>3019</v>
      </c>
      <c r="B186" s="1" t="s">
        <v>189</v>
      </c>
      <c r="C186" s="1" t="s">
        <v>456</v>
      </c>
      <c r="D186" s="1" t="s">
        <v>444</v>
      </c>
    </row>
    <row r="187" spans="1:4" ht="13.5">
      <c r="A187" s="1">
        <v>3023</v>
      </c>
      <c r="B187" s="1" t="s">
        <v>190</v>
      </c>
      <c r="C187" s="1" t="s">
        <v>456</v>
      </c>
      <c r="D187" s="1" t="s">
        <v>444</v>
      </c>
    </row>
    <row r="188" spans="1:4" ht="13.5">
      <c r="A188" s="1">
        <v>3020</v>
      </c>
      <c r="B188" s="1" t="s">
        <v>191</v>
      </c>
      <c r="C188" s="1" t="s">
        <v>456</v>
      </c>
      <c r="D188" s="1" t="s">
        <v>444</v>
      </c>
    </row>
    <row r="189" spans="1:4" ht="13.5">
      <c r="A189" s="1">
        <v>3021</v>
      </c>
      <c r="B189" s="1" t="s">
        <v>192</v>
      </c>
      <c r="C189" s="1" t="s">
        <v>456</v>
      </c>
      <c r="D189" s="1" t="s">
        <v>444</v>
      </c>
    </row>
    <row r="190" spans="1:4" ht="13.5">
      <c r="A190" s="1">
        <v>3022</v>
      </c>
      <c r="B190" s="1" t="s">
        <v>193</v>
      </c>
      <c r="C190" s="1" t="s">
        <v>456</v>
      </c>
      <c r="D190" s="1" t="s">
        <v>444</v>
      </c>
    </row>
    <row r="191" spans="1:4" ht="13.5">
      <c r="A191" s="1">
        <v>3024</v>
      </c>
      <c r="B191" s="1" t="s">
        <v>194</v>
      </c>
      <c r="C191" s="1" t="s">
        <v>456</v>
      </c>
      <c r="D191" s="1" t="s">
        <v>444</v>
      </c>
    </row>
    <row r="192" spans="1:4" ht="13.5">
      <c r="A192" s="1">
        <v>3061</v>
      </c>
      <c r="B192" s="1" t="s">
        <v>195</v>
      </c>
      <c r="C192" s="1" t="s">
        <v>456</v>
      </c>
      <c r="D192" s="1" t="s">
        <v>455</v>
      </c>
    </row>
    <row r="193" spans="1:4" ht="13.5">
      <c r="A193" s="1">
        <v>3031</v>
      </c>
      <c r="B193" s="1" t="s">
        <v>196</v>
      </c>
      <c r="C193" s="1" t="s">
        <v>456</v>
      </c>
      <c r="D193" s="1" t="s">
        <v>445</v>
      </c>
    </row>
    <row r="194" spans="1:4" ht="13.5">
      <c r="A194" s="1">
        <v>3032</v>
      </c>
      <c r="B194" s="1" t="s">
        <v>197</v>
      </c>
      <c r="C194" s="1" t="s">
        <v>456</v>
      </c>
      <c r="D194" s="1" t="s">
        <v>445</v>
      </c>
    </row>
    <row r="195" spans="1:4" ht="13.5">
      <c r="A195" s="1">
        <v>3033</v>
      </c>
      <c r="B195" s="1" t="s">
        <v>198</v>
      </c>
      <c r="C195" s="1" t="s">
        <v>456</v>
      </c>
      <c r="D195" s="1" t="s">
        <v>445</v>
      </c>
    </row>
    <row r="196" spans="1:4" ht="13.5">
      <c r="A196" s="1">
        <v>3034</v>
      </c>
      <c r="B196" s="1" t="s">
        <v>199</v>
      </c>
      <c r="C196" s="1" t="s">
        <v>456</v>
      </c>
      <c r="D196" s="1" t="s">
        <v>445</v>
      </c>
    </row>
    <row r="197" spans="1:4" ht="13.5">
      <c r="A197" s="1">
        <v>3035</v>
      </c>
      <c r="B197" s="1" t="s">
        <v>200</v>
      </c>
      <c r="C197" s="1" t="s">
        <v>456</v>
      </c>
      <c r="D197" s="1" t="s">
        <v>445</v>
      </c>
    </row>
    <row r="198" spans="1:4" ht="13.5">
      <c r="A198" s="1">
        <v>3036</v>
      </c>
      <c r="B198" s="1" t="s">
        <v>201</v>
      </c>
      <c r="C198" s="1" t="s">
        <v>456</v>
      </c>
      <c r="D198" s="1" t="s">
        <v>445</v>
      </c>
    </row>
    <row r="199" spans="1:4" ht="13.5">
      <c r="A199" s="1">
        <v>3037</v>
      </c>
      <c r="B199" s="1" t="s">
        <v>202</v>
      </c>
      <c r="C199" s="1" t="s">
        <v>456</v>
      </c>
      <c r="D199" s="1" t="s">
        <v>445</v>
      </c>
    </row>
    <row r="200" spans="1:4" ht="13.5">
      <c r="A200" s="1">
        <v>3038</v>
      </c>
      <c r="B200" s="1" t="s">
        <v>203</v>
      </c>
      <c r="C200" s="1" t="s">
        <v>456</v>
      </c>
      <c r="D200" s="1" t="s">
        <v>445</v>
      </c>
    </row>
    <row r="201" spans="1:4" ht="13.5">
      <c r="A201" s="1">
        <v>3039</v>
      </c>
      <c r="B201" s="1" t="s">
        <v>204</v>
      </c>
      <c r="C201" s="1" t="s">
        <v>456</v>
      </c>
      <c r="D201" s="1" t="s">
        <v>445</v>
      </c>
    </row>
    <row r="202" spans="1:4" ht="13.5">
      <c r="A202" s="1">
        <v>3040</v>
      </c>
      <c r="B202" s="1" t="s">
        <v>205</v>
      </c>
      <c r="C202" s="1" t="s">
        <v>456</v>
      </c>
      <c r="D202" s="1" t="s">
        <v>445</v>
      </c>
    </row>
    <row r="203" spans="1:4" ht="13.5">
      <c r="A203" s="1">
        <v>3041</v>
      </c>
      <c r="B203" s="1" t="s">
        <v>206</v>
      </c>
      <c r="C203" s="1" t="s">
        <v>456</v>
      </c>
      <c r="D203" s="1" t="s">
        <v>445</v>
      </c>
    </row>
    <row r="204" spans="1:4" ht="13.5">
      <c r="A204" s="1">
        <v>3101</v>
      </c>
      <c r="B204" s="1" t="s">
        <v>207</v>
      </c>
      <c r="C204" s="1" t="s">
        <v>457</v>
      </c>
      <c r="D204" s="1" t="s">
        <v>444</v>
      </c>
    </row>
    <row r="205" spans="1:4" ht="13.5">
      <c r="A205" s="1">
        <v>3102</v>
      </c>
      <c r="B205" s="1" t="s">
        <v>208</v>
      </c>
      <c r="C205" s="1" t="s">
        <v>457</v>
      </c>
      <c r="D205" s="1" t="s">
        <v>444</v>
      </c>
    </row>
    <row r="206" spans="1:4" ht="13.5">
      <c r="A206" s="1">
        <v>3103</v>
      </c>
      <c r="B206" s="1" t="s">
        <v>209</v>
      </c>
      <c r="C206" s="1" t="s">
        <v>457</v>
      </c>
      <c r="D206" s="1" t="s">
        <v>444</v>
      </c>
    </row>
    <row r="207" spans="1:4" ht="13.5">
      <c r="A207" s="1">
        <v>3104</v>
      </c>
      <c r="B207" s="1" t="s">
        <v>210</v>
      </c>
      <c r="C207" s="1" t="s">
        <v>457</v>
      </c>
      <c r="D207" s="1" t="s">
        <v>444</v>
      </c>
    </row>
    <row r="208" spans="1:4" ht="13.5">
      <c r="A208" s="1">
        <v>3105</v>
      </c>
      <c r="B208" s="1" t="s">
        <v>211</v>
      </c>
      <c r="C208" s="1" t="s">
        <v>457</v>
      </c>
      <c r="D208" s="1" t="s">
        <v>444</v>
      </c>
    </row>
    <row r="209" spans="1:4" ht="13.5">
      <c r="A209" s="1">
        <v>3106</v>
      </c>
      <c r="B209" s="1" t="s">
        <v>212</v>
      </c>
      <c r="C209" s="1" t="s">
        <v>457</v>
      </c>
      <c r="D209" s="1" t="s">
        <v>444</v>
      </c>
    </row>
    <row r="210" spans="1:4" ht="13.5">
      <c r="A210" s="1">
        <v>3107</v>
      </c>
      <c r="B210" s="1" t="s">
        <v>213</v>
      </c>
      <c r="C210" s="1" t="s">
        <v>457</v>
      </c>
      <c r="D210" s="1" t="s">
        <v>444</v>
      </c>
    </row>
    <row r="211" spans="1:4" ht="13.5">
      <c r="A211" s="1">
        <v>3108</v>
      </c>
      <c r="B211" s="1" t="s">
        <v>214</v>
      </c>
      <c r="C211" s="1" t="s">
        <v>457</v>
      </c>
      <c r="D211" s="1" t="s">
        <v>444</v>
      </c>
    </row>
    <row r="212" spans="1:4" ht="13.5">
      <c r="A212" s="1">
        <v>3109</v>
      </c>
      <c r="B212" s="1" t="s">
        <v>215</v>
      </c>
      <c r="C212" s="1" t="s">
        <v>457</v>
      </c>
      <c r="D212" s="1" t="s">
        <v>444</v>
      </c>
    </row>
    <row r="213" spans="1:4" ht="13.5">
      <c r="A213" s="1">
        <v>3110</v>
      </c>
      <c r="B213" s="1" t="s">
        <v>216</v>
      </c>
      <c r="C213" s="1" t="s">
        <v>457</v>
      </c>
      <c r="D213" s="1" t="s">
        <v>444</v>
      </c>
    </row>
    <row r="214" spans="1:4" ht="13.5">
      <c r="A214" s="1">
        <v>3111</v>
      </c>
      <c r="B214" s="1" t="s">
        <v>217</v>
      </c>
      <c r="C214" s="1" t="s">
        <v>457</v>
      </c>
      <c r="D214" s="1" t="s">
        <v>444</v>
      </c>
    </row>
    <row r="215" spans="1:4" ht="13.5">
      <c r="A215" s="1">
        <v>3112</v>
      </c>
      <c r="B215" s="1" t="s">
        <v>218</v>
      </c>
      <c r="C215" s="1" t="s">
        <v>457</v>
      </c>
      <c r="D215" s="1" t="s">
        <v>444</v>
      </c>
    </row>
    <row r="216" spans="1:4" ht="13.5">
      <c r="A216" s="1">
        <v>3113</v>
      </c>
      <c r="B216" s="1" t="s">
        <v>219</v>
      </c>
      <c r="C216" s="1" t="s">
        <v>457</v>
      </c>
      <c r="D216" s="1" t="s">
        <v>444</v>
      </c>
    </row>
    <row r="217" spans="1:4" ht="13.5">
      <c r="A217" s="1">
        <v>3114</v>
      </c>
      <c r="B217" s="1" t="s">
        <v>220</v>
      </c>
      <c r="C217" s="1" t="s">
        <v>457</v>
      </c>
      <c r="D217" s="1" t="s">
        <v>444</v>
      </c>
    </row>
    <row r="218" spans="1:4" ht="13.5">
      <c r="A218" s="1">
        <v>3115</v>
      </c>
      <c r="B218" s="1" t="s">
        <v>221</v>
      </c>
      <c r="C218" s="1" t="s">
        <v>457</v>
      </c>
      <c r="D218" s="1" t="s">
        <v>444</v>
      </c>
    </row>
    <row r="219" spans="1:4" ht="13.5">
      <c r="A219" s="1">
        <v>3116</v>
      </c>
      <c r="B219" s="1" t="s">
        <v>222</v>
      </c>
      <c r="C219" s="1" t="s">
        <v>457</v>
      </c>
      <c r="D219" s="1" t="s">
        <v>444</v>
      </c>
    </row>
    <row r="220" spans="1:4" ht="13.5">
      <c r="A220" s="1">
        <v>3117</v>
      </c>
      <c r="B220" s="1" t="s">
        <v>223</v>
      </c>
      <c r="C220" s="1" t="s">
        <v>457</v>
      </c>
      <c r="D220" s="1" t="s">
        <v>444</v>
      </c>
    </row>
    <row r="221" spans="1:4" ht="13.5">
      <c r="A221" s="1">
        <v>3118</v>
      </c>
      <c r="B221" s="1" t="s">
        <v>224</v>
      </c>
      <c r="C221" s="1" t="s">
        <v>457</v>
      </c>
      <c r="D221" s="1" t="s">
        <v>444</v>
      </c>
    </row>
    <row r="222" spans="1:4" ht="13.5">
      <c r="A222" s="1">
        <v>3119</v>
      </c>
      <c r="B222" s="1" t="s">
        <v>225</v>
      </c>
      <c r="C222" s="1" t="s">
        <v>457</v>
      </c>
      <c r="D222" s="1" t="s">
        <v>444</v>
      </c>
    </row>
    <row r="223" spans="1:4" ht="13.5">
      <c r="A223" s="1">
        <v>3121</v>
      </c>
      <c r="B223" s="1" t="s">
        <v>226</v>
      </c>
      <c r="C223" s="1" t="s">
        <v>457</v>
      </c>
      <c r="D223" s="1" t="s">
        <v>444</v>
      </c>
    </row>
    <row r="224" spans="1:4" ht="13.5">
      <c r="A224" s="1">
        <v>3131</v>
      </c>
      <c r="B224" s="1" t="s">
        <v>227</v>
      </c>
      <c r="C224" s="1" t="s">
        <v>457</v>
      </c>
      <c r="D224" s="1" t="s">
        <v>445</v>
      </c>
    </row>
    <row r="225" spans="1:4" ht="13.5">
      <c r="A225" s="1">
        <v>3132</v>
      </c>
      <c r="B225" s="1" t="s">
        <v>228</v>
      </c>
      <c r="C225" s="1" t="s">
        <v>457</v>
      </c>
      <c r="D225" s="1" t="s">
        <v>445</v>
      </c>
    </row>
    <row r="226" spans="1:4" ht="13.5">
      <c r="A226" s="1">
        <v>3133</v>
      </c>
      <c r="B226" s="1" t="s">
        <v>229</v>
      </c>
      <c r="C226" s="1" t="s">
        <v>457</v>
      </c>
      <c r="D226" s="1" t="s">
        <v>445</v>
      </c>
    </row>
    <row r="227" spans="1:4" ht="13.5">
      <c r="A227" s="1">
        <v>3134</v>
      </c>
      <c r="B227" s="1" t="s">
        <v>230</v>
      </c>
      <c r="C227" s="1" t="s">
        <v>457</v>
      </c>
      <c r="D227" s="1" t="s">
        <v>445</v>
      </c>
    </row>
    <row r="228" spans="1:4" ht="13.5">
      <c r="A228" s="1">
        <v>3135</v>
      </c>
      <c r="B228" s="1" t="s">
        <v>231</v>
      </c>
      <c r="C228" s="1" t="s">
        <v>457</v>
      </c>
      <c r="D228" s="1" t="s">
        <v>445</v>
      </c>
    </row>
    <row r="229" spans="1:4" ht="13.5">
      <c r="A229" s="1">
        <v>3136</v>
      </c>
      <c r="B229" s="1" t="s">
        <v>232</v>
      </c>
      <c r="C229" s="1" t="s">
        <v>457</v>
      </c>
      <c r="D229" s="1" t="s">
        <v>445</v>
      </c>
    </row>
    <row r="230" spans="1:4" ht="13.5">
      <c r="A230" s="1">
        <v>3137</v>
      </c>
      <c r="B230" s="1" t="s">
        <v>233</v>
      </c>
      <c r="C230" s="1" t="s">
        <v>457</v>
      </c>
      <c r="D230" s="1" t="s">
        <v>445</v>
      </c>
    </row>
    <row r="231" spans="1:4" ht="13.5">
      <c r="A231" s="1">
        <v>3138</v>
      </c>
      <c r="B231" s="1" t="s">
        <v>234</v>
      </c>
      <c r="C231" s="1" t="s">
        <v>457</v>
      </c>
      <c r="D231" s="1" t="s">
        <v>445</v>
      </c>
    </row>
    <row r="232" spans="1:4" ht="13.5">
      <c r="A232" s="1">
        <v>3201</v>
      </c>
      <c r="B232" s="1" t="s">
        <v>235</v>
      </c>
      <c r="C232" s="1" t="s">
        <v>458</v>
      </c>
      <c r="D232" s="1" t="s">
        <v>444</v>
      </c>
    </row>
    <row r="233" spans="1:4" ht="13.5">
      <c r="A233" s="1">
        <v>3202</v>
      </c>
      <c r="B233" s="1" t="s">
        <v>236</v>
      </c>
      <c r="C233" s="1" t="s">
        <v>458</v>
      </c>
      <c r="D233" s="1" t="s">
        <v>444</v>
      </c>
    </row>
    <row r="234" spans="1:4" ht="13.5">
      <c r="A234" s="1">
        <v>3214</v>
      </c>
      <c r="B234" s="1" t="s">
        <v>237</v>
      </c>
      <c r="C234" s="1" t="s">
        <v>458</v>
      </c>
      <c r="D234" s="1" t="s">
        <v>444</v>
      </c>
    </row>
    <row r="235" spans="1:4" ht="13.5">
      <c r="A235" s="1">
        <v>3203</v>
      </c>
      <c r="B235" s="1" t="s">
        <v>238</v>
      </c>
      <c r="C235" s="1" t="s">
        <v>458</v>
      </c>
      <c r="D235" s="1" t="s">
        <v>444</v>
      </c>
    </row>
    <row r="236" spans="1:4" ht="13.5">
      <c r="A236" s="1">
        <v>3204</v>
      </c>
      <c r="B236" s="1" t="s">
        <v>239</v>
      </c>
      <c r="C236" s="1" t="s">
        <v>458</v>
      </c>
      <c r="D236" s="1" t="s">
        <v>444</v>
      </c>
    </row>
    <row r="237" spans="1:4" ht="13.5">
      <c r="A237" s="1">
        <v>3213</v>
      </c>
      <c r="B237" s="1" t="s">
        <v>240</v>
      </c>
      <c r="C237" s="1" t="s">
        <v>458</v>
      </c>
      <c r="D237" s="1" t="s">
        <v>444</v>
      </c>
    </row>
    <row r="238" spans="1:4" ht="13.5">
      <c r="A238" s="1">
        <v>3205</v>
      </c>
      <c r="B238" s="1" t="s">
        <v>241</v>
      </c>
      <c r="C238" s="1" t="s">
        <v>458</v>
      </c>
      <c r="D238" s="1" t="s">
        <v>444</v>
      </c>
    </row>
    <row r="239" spans="1:4" ht="13.5">
      <c r="A239" s="1">
        <v>3211</v>
      </c>
      <c r="B239" s="1" t="s">
        <v>242</v>
      </c>
      <c r="C239" s="1" t="s">
        <v>458</v>
      </c>
      <c r="D239" s="1" t="s">
        <v>444</v>
      </c>
    </row>
    <row r="240" spans="1:4" ht="13.5">
      <c r="A240" s="1">
        <v>3206</v>
      </c>
      <c r="B240" s="1" t="s">
        <v>243</v>
      </c>
      <c r="C240" s="1" t="s">
        <v>458</v>
      </c>
      <c r="D240" s="1" t="s">
        <v>444</v>
      </c>
    </row>
    <row r="241" spans="1:4" ht="13.5">
      <c r="A241" s="1">
        <v>3207</v>
      </c>
      <c r="B241" s="1" t="s">
        <v>244</v>
      </c>
      <c r="C241" s="1" t="s">
        <v>458</v>
      </c>
      <c r="D241" s="1" t="s">
        <v>444</v>
      </c>
    </row>
    <row r="242" spans="1:4" ht="13.5">
      <c r="A242" s="1">
        <v>3208</v>
      </c>
      <c r="B242" s="1" t="s">
        <v>245</v>
      </c>
      <c r="C242" s="1" t="s">
        <v>458</v>
      </c>
      <c r="D242" s="1" t="s">
        <v>444</v>
      </c>
    </row>
    <row r="243" spans="1:4" ht="13.5">
      <c r="A243" s="1">
        <v>3212</v>
      </c>
      <c r="B243" s="1" t="s">
        <v>246</v>
      </c>
      <c r="C243" s="1" t="s">
        <v>458</v>
      </c>
      <c r="D243" s="1" t="s">
        <v>444</v>
      </c>
    </row>
    <row r="244" spans="1:4" ht="13.5">
      <c r="A244" s="1">
        <v>3209</v>
      </c>
      <c r="B244" s="1" t="s">
        <v>247</v>
      </c>
      <c r="C244" s="1" t="s">
        <v>458</v>
      </c>
      <c r="D244" s="1" t="s">
        <v>444</v>
      </c>
    </row>
    <row r="245" spans="1:4" ht="13.5">
      <c r="A245" s="1">
        <v>3210</v>
      </c>
      <c r="B245" s="1" t="s">
        <v>248</v>
      </c>
      <c r="C245" s="1" t="s">
        <v>458</v>
      </c>
      <c r="D245" s="1" t="s">
        <v>444</v>
      </c>
    </row>
    <row r="246" spans="1:4" ht="13.5">
      <c r="A246" s="1">
        <v>3215</v>
      </c>
      <c r="B246" s="1" t="s">
        <v>249</v>
      </c>
      <c r="C246" s="1" t="s">
        <v>458</v>
      </c>
      <c r="D246" s="1" t="s">
        <v>444</v>
      </c>
    </row>
    <row r="247" spans="1:4" ht="13.5">
      <c r="A247" s="1">
        <v>3216</v>
      </c>
      <c r="B247" s="1" t="s">
        <v>250</v>
      </c>
      <c r="C247" s="1" t="s">
        <v>458</v>
      </c>
      <c r="D247" s="1" t="s">
        <v>444</v>
      </c>
    </row>
    <row r="248" spans="1:4" ht="13.5">
      <c r="A248" s="1">
        <v>3217</v>
      </c>
      <c r="B248" s="1" t="s">
        <v>251</v>
      </c>
      <c r="C248" s="1" t="s">
        <v>458</v>
      </c>
      <c r="D248" s="1" t="s">
        <v>444</v>
      </c>
    </row>
    <row r="249" spans="1:4" ht="13.5">
      <c r="A249" s="1">
        <v>3218</v>
      </c>
      <c r="B249" s="1" t="s">
        <v>252</v>
      </c>
      <c r="C249" s="1" t="s">
        <v>458</v>
      </c>
      <c r="D249" s="1" t="s">
        <v>444</v>
      </c>
    </row>
    <row r="250" spans="1:4" ht="13.5">
      <c r="A250" s="1">
        <v>3231</v>
      </c>
      <c r="B250" s="1" t="s">
        <v>253</v>
      </c>
      <c r="C250" s="1" t="s">
        <v>458</v>
      </c>
      <c r="D250" s="1" t="s">
        <v>445</v>
      </c>
    </row>
    <row r="251" spans="1:4" ht="13.5">
      <c r="A251" s="1">
        <v>3232</v>
      </c>
      <c r="B251" s="1" t="s">
        <v>254</v>
      </c>
      <c r="C251" s="1" t="s">
        <v>458</v>
      </c>
      <c r="D251" s="1" t="s">
        <v>445</v>
      </c>
    </row>
    <row r="252" spans="1:4" ht="13.5">
      <c r="A252" s="1">
        <v>3233</v>
      </c>
      <c r="B252" s="1" t="s">
        <v>255</v>
      </c>
      <c r="C252" s="1" t="s">
        <v>458</v>
      </c>
      <c r="D252" s="1" t="s">
        <v>445</v>
      </c>
    </row>
    <row r="253" spans="1:4" ht="13.5">
      <c r="A253" s="1">
        <v>3234</v>
      </c>
      <c r="B253" s="1" t="s">
        <v>256</v>
      </c>
      <c r="C253" s="1" t="s">
        <v>458</v>
      </c>
      <c r="D253" s="1" t="s">
        <v>445</v>
      </c>
    </row>
    <row r="254" spans="1:4" ht="13.5">
      <c r="A254" s="1">
        <v>3237</v>
      </c>
      <c r="B254" s="1" t="s">
        <v>257</v>
      </c>
      <c r="C254" s="1" t="s">
        <v>458</v>
      </c>
      <c r="D254" s="1" t="s">
        <v>445</v>
      </c>
    </row>
    <row r="255" spans="1:4" ht="13.5">
      <c r="A255" s="1">
        <v>3235</v>
      </c>
      <c r="B255" s="1" t="s">
        <v>258</v>
      </c>
      <c r="C255" s="1" t="s">
        <v>458</v>
      </c>
      <c r="D255" s="1" t="s">
        <v>445</v>
      </c>
    </row>
    <row r="256" spans="1:4" ht="13.5">
      <c r="A256" s="1">
        <v>3236</v>
      </c>
      <c r="B256" s="1" t="s">
        <v>259</v>
      </c>
      <c r="C256" s="1" t="s">
        <v>458</v>
      </c>
      <c r="D256" s="1" t="s">
        <v>445</v>
      </c>
    </row>
    <row r="257" spans="1:4" ht="13.5">
      <c r="A257" s="1">
        <v>3262</v>
      </c>
      <c r="B257" s="19" t="s">
        <v>459</v>
      </c>
      <c r="C257" s="1" t="s">
        <v>458</v>
      </c>
      <c r="D257" s="1" t="s">
        <v>455</v>
      </c>
    </row>
    <row r="258" spans="1:4" ht="13.5">
      <c r="A258" s="1">
        <v>3303</v>
      </c>
      <c r="B258" s="1" t="s">
        <v>260</v>
      </c>
      <c r="C258" s="1" t="s">
        <v>460</v>
      </c>
      <c r="D258" s="1" t="s">
        <v>444</v>
      </c>
    </row>
    <row r="259" spans="1:4" ht="13.5">
      <c r="A259" s="1">
        <v>3302</v>
      </c>
      <c r="B259" s="1" t="s">
        <v>261</v>
      </c>
      <c r="C259" s="1" t="s">
        <v>460</v>
      </c>
      <c r="D259" s="1" t="s">
        <v>444</v>
      </c>
    </row>
    <row r="260" spans="1:4" ht="13.5">
      <c r="A260" s="1">
        <v>3304</v>
      </c>
      <c r="B260" s="1" t="s">
        <v>262</v>
      </c>
      <c r="C260" s="1" t="s">
        <v>460</v>
      </c>
      <c r="D260" s="1" t="s">
        <v>444</v>
      </c>
    </row>
    <row r="261" spans="1:4" ht="13.5">
      <c r="A261" s="1">
        <v>3301</v>
      </c>
      <c r="B261" s="1" t="s">
        <v>263</v>
      </c>
      <c r="C261" s="1" t="s">
        <v>460</v>
      </c>
      <c r="D261" s="1" t="s">
        <v>444</v>
      </c>
    </row>
    <row r="262" spans="1:4" ht="13.5">
      <c r="A262" s="1">
        <v>3306</v>
      </c>
      <c r="B262" s="1" t="s">
        <v>264</v>
      </c>
      <c r="C262" s="1" t="s">
        <v>460</v>
      </c>
      <c r="D262" s="1" t="s">
        <v>444</v>
      </c>
    </row>
    <row r="263" spans="1:4" ht="13.5">
      <c r="A263" s="1">
        <v>3305</v>
      </c>
      <c r="B263" s="1" t="s">
        <v>265</v>
      </c>
      <c r="C263" s="1" t="s">
        <v>460</v>
      </c>
      <c r="D263" s="1" t="s">
        <v>444</v>
      </c>
    </row>
    <row r="264" spans="1:4" ht="13.5">
      <c r="A264" s="1">
        <v>3307</v>
      </c>
      <c r="B264" s="1" t="s">
        <v>266</v>
      </c>
      <c r="C264" s="1" t="s">
        <v>460</v>
      </c>
      <c r="D264" s="1" t="s">
        <v>444</v>
      </c>
    </row>
    <row r="265" spans="1:4" ht="13.5">
      <c r="A265" s="1">
        <v>3308</v>
      </c>
      <c r="B265" s="1" t="s">
        <v>267</v>
      </c>
      <c r="C265" s="1" t="s">
        <v>460</v>
      </c>
      <c r="D265" s="1" t="s">
        <v>444</v>
      </c>
    </row>
    <row r="266" spans="1:4" ht="13.5">
      <c r="A266" s="1">
        <v>3309</v>
      </c>
      <c r="B266" s="1" t="s">
        <v>268</v>
      </c>
      <c r="C266" s="1" t="s">
        <v>460</v>
      </c>
      <c r="D266" s="1" t="s">
        <v>444</v>
      </c>
    </row>
    <row r="267" spans="1:4" ht="13.5">
      <c r="A267" s="1">
        <v>3311</v>
      </c>
      <c r="B267" s="1" t="s">
        <v>269</v>
      </c>
      <c r="C267" s="1" t="s">
        <v>460</v>
      </c>
      <c r="D267" s="1" t="s">
        <v>444</v>
      </c>
    </row>
    <row r="268" spans="1:4" ht="13.5">
      <c r="A268" s="1">
        <v>3310</v>
      </c>
      <c r="B268" s="1" t="s">
        <v>270</v>
      </c>
      <c r="C268" s="1" t="s">
        <v>460</v>
      </c>
      <c r="D268" s="1" t="s">
        <v>444</v>
      </c>
    </row>
    <row r="269" spans="1:4" ht="13.5">
      <c r="A269" s="1">
        <v>3312</v>
      </c>
      <c r="B269" s="1" t="s">
        <v>271</v>
      </c>
      <c r="C269" s="1" t="s">
        <v>460</v>
      </c>
      <c r="D269" s="1" t="s">
        <v>444</v>
      </c>
    </row>
    <row r="270" spans="1:4" ht="13.5">
      <c r="A270" s="1">
        <v>3313</v>
      </c>
      <c r="B270" s="1" t="s">
        <v>272</v>
      </c>
      <c r="C270" s="1" t="s">
        <v>460</v>
      </c>
      <c r="D270" s="1" t="s">
        <v>444</v>
      </c>
    </row>
    <row r="271" spans="1:4" ht="13.5">
      <c r="A271" s="1">
        <v>3314</v>
      </c>
      <c r="B271" s="1" t="s">
        <v>273</v>
      </c>
      <c r="C271" s="1" t="s">
        <v>460</v>
      </c>
      <c r="D271" s="1" t="s">
        <v>444</v>
      </c>
    </row>
    <row r="272" spans="1:4" ht="13.5">
      <c r="A272" s="1">
        <v>3315</v>
      </c>
      <c r="B272" s="1" t="s">
        <v>274</v>
      </c>
      <c r="C272" s="1" t="s">
        <v>460</v>
      </c>
      <c r="D272" s="1" t="s">
        <v>444</v>
      </c>
    </row>
    <row r="273" spans="1:4" ht="13.5">
      <c r="A273" s="1">
        <v>3316</v>
      </c>
      <c r="B273" s="1" t="s">
        <v>275</v>
      </c>
      <c r="C273" s="1" t="s">
        <v>460</v>
      </c>
      <c r="D273" s="1" t="s">
        <v>444</v>
      </c>
    </row>
    <row r="274" spans="1:4" ht="13.5">
      <c r="A274" s="1">
        <v>3318</v>
      </c>
      <c r="B274" s="1" t="s">
        <v>276</v>
      </c>
      <c r="C274" s="1" t="s">
        <v>460</v>
      </c>
      <c r="D274" s="1" t="s">
        <v>444</v>
      </c>
    </row>
    <row r="275" spans="1:4" ht="13.5">
      <c r="A275" s="1">
        <v>3317</v>
      </c>
      <c r="B275" s="1" t="s">
        <v>277</v>
      </c>
      <c r="C275" s="1" t="s">
        <v>460</v>
      </c>
      <c r="D275" s="1" t="s">
        <v>444</v>
      </c>
    </row>
    <row r="276" spans="1:4" ht="13.5">
      <c r="A276" s="1">
        <v>3319</v>
      </c>
      <c r="B276" s="1" t="s">
        <v>278</v>
      </c>
      <c r="C276" s="1" t="s">
        <v>460</v>
      </c>
      <c r="D276" s="1" t="s">
        <v>444</v>
      </c>
    </row>
    <row r="277" spans="1:4" ht="13.5">
      <c r="A277" s="1">
        <v>3320</v>
      </c>
      <c r="B277" s="1" t="s">
        <v>279</v>
      </c>
      <c r="C277" s="1" t="s">
        <v>460</v>
      </c>
      <c r="D277" s="1" t="s">
        <v>444</v>
      </c>
    </row>
    <row r="278" spans="1:4" ht="13.5">
      <c r="A278" s="1">
        <v>3361</v>
      </c>
      <c r="B278" s="1" t="s">
        <v>280</v>
      </c>
      <c r="C278" s="1" t="s">
        <v>460</v>
      </c>
      <c r="D278" s="1" t="s">
        <v>455</v>
      </c>
    </row>
    <row r="279" spans="1:4" ht="13.5">
      <c r="A279" s="1">
        <v>3331</v>
      </c>
      <c r="B279" s="1" t="s">
        <v>281</v>
      </c>
      <c r="C279" s="1" t="s">
        <v>460</v>
      </c>
      <c r="D279" s="1" t="s">
        <v>445</v>
      </c>
    </row>
    <row r="280" spans="1:4" ht="13.5">
      <c r="A280" s="1">
        <v>3332</v>
      </c>
      <c r="B280" s="1" t="s">
        <v>282</v>
      </c>
      <c r="C280" s="1" t="s">
        <v>460</v>
      </c>
      <c r="D280" s="1" t="s">
        <v>445</v>
      </c>
    </row>
    <row r="281" spans="1:4" ht="13.5">
      <c r="A281" s="1">
        <v>3333</v>
      </c>
      <c r="B281" s="1" t="s">
        <v>283</v>
      </c>
      <c r="C281" s="1" t="s">
        <v>460</v>
      </c>
      <c r="D281" s="1" t="s">
        <v>445</v>
      </c>
    </row>
    <row r="282" spans="1:4" ht="13.5">
      <c r="A282" s="1">
        <v>3334</v>
      </c>
      <c r="B282" s="1" t="s">
        <v>284</v>
      </c>
      <c r="C282" s="1" t="s">
        <v>460</v>
      </c>
      <c r="D282" s="1" t="s">
        <v>445</v>
      </c>
    </row>
    <row r="283" spans="1:4" ht="13.5">
      <c r="A283" s="1">
        <v>3335</v>
      </c>
      <c r="B283" s="1" t="s">
        <v>285</v>
      </c>
      <c r="C283" s="1" t="s">
        <v>460</v>
      </c>
      <c r="D283" s="1" t="s">
        <v>445</v>
      </c>
    </row>
    <row r="284" spans="1:4" ht="13.5">
      <c r="A284" s="1">
        <v>3336</v>
      </c>
      <c r="B284" s="1" t="s">
        <v>286</v>
      </c>
      <c r="C284" s="1" t="s">
        <v>460</v>
      </c>
      <c r="D284" s="1" t="s">
        <v>445</v>
      </c>
    </row>
    <row r="285" spans="1:4" ht="13.5">
      <c r="A285" s="1">
        <v>3337</v>
      </c>
      <c r="B285" s="1" t="s">
        <v>287</v>
      </c>
      <c r="C285" s="1" t="s">
        <v>460</v>
      </c>
      <c r="D285" s="1" t="s">
        <v>445</v>
      </c>
    </row>
    <row r="286" spans="1:4" ht="13.5">
      <c r="A286" s="1">
        <v>3338</v>
      </c>
      <c r="B286" s="19" t="s">
        <v>461</v>
      </c>
      <c r="C286" s="1" t="s">
        <v>460</v>
      </c>
      <c r="D286" s="1" t="s">
        <v>445</v>
      </c>
    </row>
    <row r="287" spans="1:4" ht="13.5">
      <c r="A287" s="1">
        <v>3401</v>
      </c>
      <c r="B287" s="1" t="s">
        <v>288</v>
      </c>
      <c r="C287" s="1" t="s">
        <v>462</v>
      </c>
      <c r="D287" s="1" t="s">
        <v>444</v>
      </c>
    </row>
    <row r="288" spans="1:4" ht="13.5">
      <c r="A288" s="1">
        <v>3403</v>
      </c>
      <c r="B288" s="1" t="s">
        <v>289</v>
      </c>
      <c r="C288" s="1" t="s">
        <v>462</v>
      </c>
      <c r="D288" s="1" t="s">
        <v>444</v>
      </c>
    </row>
    <row r="289" spans="1:4" ht="13.5">
      <c r="A289" s="1">
        <v>3404</v>
      </c>
      <c r="B289" s="1" t="s">
        <v>290</v>
      </c>
      <c r="C289" s="1" t="s">
        <v>462</v>
      </c>
      <c r="D289" s="1" t="s">
        <v>444</v>
      </c>
    </row>
    <row r="290" spans="1:4" ht="13.5">
      <c r="A290" s="1">
        <v>3402</v>
      </c>
      <c r="B290" s="1" t="s">
        <v>291</v>
      </c>
      <c r="C290" s="1" t="s">
        <v>462</v>
      </c>
      <c r="D290" s="1" t="s">
        <v>444</v>
      </c>
    </row>
    <row r="291" spans="1:4" ht="13.5">
      <c r="A291" s="1">
        <v>3405</v>
      </c>
      <c r="B291" s="1" t="s">
        <v>292</v>
      </c>
      <c r="C291" s="1" t="s">
        <v>462</v>
      </c>
      <c r="D291" s="1" t="s">
        <v>444</v>
      </c>
    </row>
    <row r="292" spans="1:4" ht="13.5">
      <c r="A292" s="1">
        <v>3407</v>
      </c>
      <c r="B292" s="1" t="s">
        <v>293</v>
      </c>
      <c r="C292" s="1" t="s">
        <v>462</v>
      </c>
      <c r="D292" s="1" t="s">
        <v>444</v>
      </c>
    </row>
    <row r="293" spans="1:4" ht="13.5">
      <c r="A293" s="1">
        <v>3406</v>
      </c>
      <c r="B293" s="1" t="s">
        <v>294</v>
      </c>
      <c r="C293" s="1" t="s">
        <v>462</v>
      </c>
      <c r="D293" s="1" t="s">
        <v>444</v>
      </c>
    </row>
    <row r="294" spans="1:4" ht="13.5">
      <c r="A294" s="1">
        <v>3408</v>
      </c>
      <c r="B294" s="1" t="s">
        <v>295</v>
      </c>
      <c r="C294" s="1" t="s">
        <v>462</v>
      </c>
      <c r="D294" s="1" t="s">
        <v>444</v>
      </c>
    </row>
    <row r="295" spans="1:4" ht="13.5">
      <c r="A295" s="1">
        <v>3409</v>
      </c>
      <c r="B295" s="1" t="s">
        <v>296</v>
      </c>
      <c r="C295" s="1" t="s">
        <v>462</v>
      </c>
      <c r="D295" s="1" t="s">
        <v>444</v>
      </c>
    </row>
    <row r="296" spans="1:4" ht="13.5">
      <c r="A296" s="1">
        <v>3410</v>
      </c>
      <c r="B296" s="1" t="s">
        <v>297</v>
      </c>
      <c r="C296" s="1" t="s">
        <v>462</v>
      </c>
      <c r="D296" s="1" t="s">
        <v>444</v>
      </c>
    </row>
    <row r="297" spans="1:4" ht="13.5">
      <c r="A297" s="1">
        <v>3411</v>
      </c>
      <c r="B297" s="1" t="s">
        <v>298</v>
      </c>
      <c r="C297" s="1" t="s">
        <v>462</v>
      </c>
      <c r="D297" s="1" t="s">
        <v>444</v>
      </c>
    </row>
    <row r="298" spans="1:4" ht="13.5">
      <c r="A298" s="1">
        <v>3413</v>
      </c>
      <c r="B298" s="1" t="s">
        <v>299</v>
      </c>
      <c r="C298" s="1" t="s">
        <v>462</v>
      </c>
      <c r="D298" s="1" t="s">
        <v>444</v>
      </c>
    </row>
    <row r="299" spans="1:4" ht="13.5">
      <c r="A299" s="1">
        <v>3412</v>
      </c>
      <c r="B299" s="1" t="s">
        <v>300</v>
      </c>
      <c r="C299" s="1" t="s">
        <v>462</v>
      </c>
      <c r="D299" s="1" t="s">
        <v>444</v>
      </c>
    </row>
    <row r="300" spans="1:4" ht="13.5">
      <c r="A300" s="1">
        <v>3414</v>
      </c>
      <c r="B300" s="1" t="s">
        <v>301</v>
      </c>
      <c r="C300" s="1" t="s">
        <v>462</v>
      </c>
      <c r="D300" s="1" t="s">
        <v>444</v>
      </c>
    </row>
    <row r="301" spans="1:4" ht="13.5">
      <c r="A301" s="1">
        <v>3415</v>
      </c>
      <c r="B301" s="1" t="s">
        <v>302</v>
      </c>
      <c r="C301" s="1" t="s">
        <v>462</v>
      </c>
      <c r="D301" s="1" t="s">
        <v>444</v>
      </c>
    </row>
    <row r="302" spans="1:4" ht="13.5">
      <c r="A302" s="1">
        <v>3416</v>
      </c>
      <c r="B302" s="1" t="s">
        <v>303</v>
      </c>
      <c r="C302" s="1" t="s">
        <v>462</v>
      </c>
      <c r="D302" s="1" t="s">
        <v>444</v>
      </c>
    </row>
    <row r="303" spans="1:4" ht="13.5">
      <c r="A303" s="1">
        <v>3417</v>
      </c>
      <c r="B303" s="1" t="s">
        <v>304</v>
      </c>
      <c r="C303" s="1" t="s">
        <v>462</v>
      </c>
      <c r="D303" s="1" t="s">
        <v>444</v>
      </c>
    </row>
    <row r="304" spans="1:4" ht="13.5">
      <c r="A304" s="1">
        <v>3418</v>
      </c>
      <c r="B304" s="1" t="s">
        <v>305</v>
      </c>
      <c r="C304" s="1" t="s">
        <v>462</v>
      </c>
      <c r="D304" s="1" t="s">
        <v>444</v>
      </c>
    </row>
    <row r="305" spans="1:4" ht="13.5">
      <c r="A305" s="1">
        <v>3419</v>
      </c>
      <c r="B305" s="1" t="s">
        <v>306</v>
      </c>
      <c r="C305" s="1" t="s">
        <v>462</v>
      </c>
      <c r="D305" s="1" t="s">
        <v>444</v>
      </c>
    </row>
    <row r="306" spans="1:4" ht="13.5">
      <c r="A306" s="1">
        <v>3420</v>
      </c>
      <c r="B306" s="1" t="s">
        <v>307</v>
      </c>
      <c r="C306" s="1" t="s">
        <v>462</v>
      </c>
      <c r="D306" s="1" t="s">
        <v>444</v>
      </c>
    </row>
    <row r="307" spans="1:4" ht="13.5">
      <c r="A307" s="1">
        <v>3421</v>
      </c>
      <c r="B307" s="1" t="s">
        <v>308</v>
      </c>
      <c r="C307" s="1" t="s">
        <v>462</v>
      </c>
      <c r="D307" s="1" t="s">
        <v>444</v>
      </c>
    </row>
    <row r="308" spans="1:4" ht="13.5">
      <c r="A308" s="1">
        <v>3422</v>
      </c>
      <c r="B308" s="1" t="s">
        <v>309</v>
      </c>
      <c r="C308" s="1" t="s">
        <v>462</v>
      </c>
      <c r="D308" s="1" t="s">
        <v>444</v>
      </c>
    </row>
    <row r="309" spans="1:4" ht="13.5">
      <c r="A309" s="1">
        <v>3423</v>
      </c>
      <c r="B309" s="1" t="s">
        <v>310</v>
      </c>
      <c r="C309" s="1" t="s">
        <v>462</v>
      </c>
      <c r="D309" s="1" t="s">
        <v>444</v>
      </c>
    </row>
    <row r="310" spans="1:4" ht="13.5">
      <c r="A310" s="1">
        <v>3424</v>
      </c>
      <c r="B310" s="1" t="s">
        <v>311</v>
      </c>
      <c r="C310" s="1" t="s">
        <v>462</v>
      </c>
      <c r="D310" s="1" t="s">
        <v>444</v>
      </c>
    </row>
    <row r="311" spans="1:4" ht="13.5">
      <c r="A311" s="1">
        <v>3425</v>
      </c>
      <c r="B311" s="1" t="s">
        <v>312</v>
      </c>
      <c r="C311" s="1" t="s">
        <v>462</v>
      </c>
      <c r="D311" s="1" t="s">
        <v>444</v>
      </c>
    </row>
    <row r="312" spans="1:4" ht="13.5">
      <c r="A312" s="1">
        <v>3426</v>
      </c>
      <c r="B312" s="1" t="s">
        <v>313</v>
      </c>
      <c r="C312" s="1" t="s">
        <v>462</v>
      </c>
      <c r="D312" s="1" t="s">
        <v>444</v>
      </c>
    </row>
    <row r="313" spans="1:4" ht="13.5">
      <c r="A313" s="1">
        <v>3427</v>
      </c>
      <c r="B313" s="1" t="s">
        <v>314</v>
      </c>
      <c r="C313" s="1" t="s">
        <v>462</v>
      </c>
      <c r="D313" s="1" t="s">
        <v>444</v>
      </c>
    </row>
    <row r="314" spans="1:4" ht="13.5">
      <c r="A314" s="1">
        <v>3428</v>
      </c>
      <c r="B314" s="1" t="s">
        <v>315</v>
      </c>
      <c r="C314" s="1" t="s">
        <v>462</v>
      </c>
      <c r="D314" s="1" t="s">
        <v>444</v>
      </c>
    </row>
    <row r="315" spans="1:4" ht="13.5">
      <c r="A315" s="1">
        <v>3431</v>
      </c>
      <c r="B315" s="1" t="s">
        <v>316</v>
      </c>
      <c r="C315" s="1" t="s">
        <v>462</v>
      </c>
      <c r="D315" s="1" t="s">
        <v>445</v>
      </c>
    </row>
    <row r="316" spans="1:4" ht="13.5">
      <c r="A316" s="1">
        <v>3433</v>
      </c>
      <c r="B316" s="1" t="s">
        <v>317</v>
      </c>
      <c r="C316" s="1" t="s">
        <v>462</v>
      </c>
      <c r="D316" s="1" t="s">
        <v>445</v>
      </c>
    </row>
    <row r="317" spans="1:4" ht="13.5">
      <c r="A317" s="1">
        <v>3432</v>
      </c>
      <c r="B317" s="1" t="s">
        <v>318</v>
      </c>
      <c r="C317" s="1" t="s">
        <v>462</v>
      </c>
      <c r="D317" s="1" t="s">
        <v>445</v>
      </c>
    </row>
    <row r="318" spans="1:4" ht="13.5">
      <c r="A318" s="1">
        <v>3434</v>
      </c>
      <c r="B318" s="1" t="s">
        <v>319</v>
      </c>
      <c r="C318" s="1" t="s">
        <v>462</v>
      </c>
      <c r="D318" s="1" t="s">
        <v>445</v>
      </c>
    </row>
    <row r="319" spans="1:4" ht="13.5">
      <c r="A319" s="1">
        <v>3435</v>
      </c>
      <c r="B319" s="1" t="s">
        <v>320</v>
      </c>
      <c r="C319" s="1" t="s">
        <v>462</v>
      </c>
      <c r="D319" s="1" t="s">
        <v>445</v>
      </c>
    </row>
    <row r="320" spans="1:4" ht="13.5">
      <c r="A320" s="1">
        <v>3436</v>
      </c>
      <c r="B320" s="1" t="s">
        <v>321</v>
      </c>
      <c r="C320" s="1" t="s">
        <v>462</v>
      </c>
      <c r="D320" s="1" t="s">
        <v>445</v>
      </c>
    </row>
    <row r="321" spans="1:4" ht="13.5">
      <c r="A321" s="1">
        <v>3437</v>
      </c>
      <c r="B321" s="1" t="s">
        <v>322</v>
      </c>
      <c r="C321" s="1" t="s">
        <v>462</v>
      </c>
      <c r="D321" s="1" t="s">
        <v>445</v>
      </c>
    </row>
    <row r="322" spans="1:4" ht="13.5">
      <c r="A322" s="1">
        <v>3438</v>
      </c>
      <c r="B322" s="1" t="s">
        <v>323</v>
      </c>
      <c r="C322" s="1" t="s">
        <v>462</v>
      </c>
      <c r="D322" s="1" t="s">
        <v>445</v>
      </c>
    </row>
    <row r="323" spans="1:4" ht="13.5">
      <c r="A323" s="1">
        <v>3439</v>
      </c>
      <c r="B323" s="1" t="s">
        <v>324</v>
      </c>
      <c r="C323" s="1" t="s">
        <v>462</v>
      </c>
      <c r="D323" s="1" t="s">
        <v>445</v>
      </c>
    </row>
    <row r="324" spans="1:4" ht="13.5">
      <c r="A324" s="1">
        <v>3440</v>
      </c>
      <c r="B324" s="1" t="s">
        <v>325</v>
      </c>
      <c r="C324" s="1" t="s">
        <v>462</v>
      </c>
      <c r="D324" s="1" t="s">
        <v>445</v>
      </c>
    </row>
    <row r="325" spans="1:4" ht="13.5">
      <c r="A325" s="1">
        <v>3441</v>
      </c>
      <c r="B325" s="1" t="s">
        <v>326</v>
      </c>
      <c r="C325" s="1" t="s">
        <v>462</v>
      </c>
      <c r="D325" s="1" t="s">
        <v>445</v>
      </c>
    </row>
    <row r="326" spans="1:4" ht="13.5">
      <c r="A326" s="1">
        <v>3442</v>
      </c>
      <c r="B326" s="1" t="s">
        <v>327</v>
      </c>
      <c r="C326" s="1" t="s">
        <v>462</v>
      </c>
      <c r="D326" s="1" t="s">
        <v>445</v>
      </c>
    </row>
    <row r="327" spans="1:4" ht="13.5">
      <c r="A327" s="1">
        <v>3501</v>
      </c>
      <c r="B327" s="1" t="s">
        <v>328</v>
      </c>
      <c r="C327" s="1" t="s">
        <v>463</v>
      </c>
      <c r="D327" s="1" t="s">
        <v>444</v>
      </c>
    </row>
    <row r="328" spans="1:4" ht="13.5">
      <c r="A328" s="1">
        <v>3503</v>
      </c>
      <c r="B328" s="1" t="s">
        <v>329</v>
      </c>
      <c r="C328" s="1" t="s">
        <v>463</v>
      </c>
      <c r="D328" s="1" t="s">
        <v>444</v>
      </c>
    </row>
    <row r="329" spans="1:4" ht="13.5">
      <c r="A329" s="1">
        <v>3505</v>
      </c>
      <c r="B329" s="1" t="s">
        <v>330</v>
      </c>
      <c r="C329" s="1" t="s">
        <v>463</v>
      </c>
      <c r="D329" s="1" t="s">
        <v>444</v>
      </c>
    </row>
    <row r="330" spans="1:4" ht="13.5">
      <c r="A330" s="1">
        <v>3506</v>
      </c>
      <c r="B330" s="1" t="s">
        <v>331</v>
      </c>
      <c r="C330" s="1" t="s">
        <v>463</v>
      </c>
      <c r="D330" s="1" t="s">
        <v>444</v>
      </c>
    </row>
    <row r="331" spans="1:4" ht="13.5">
      <c r="A331" s="1">
        <v>3502</v>
      </c>
      <c r="B331" s="1" t="s">
        <v>332</v>
      </c>
      <c r="C331" s="1" t="s">
        <v>463</v>
      </c>
      <c r="D331" s="1" t="s">
        <v>444</v>
      </c>
    </row>
    <row r="332" spans="1:4" ht="13.5">
      <c r="A332" s="1">
        <v>3504</v>
      </c>
      <c r="B332" s="1" t="s">
        <v>333</v>
      </c>
      <c r="C332" s="1" t="s">
        <v>463</v>
      </c>
      <c r="D332" s="1" t="s">
        <v>444</v>
      </c>
    </row>
    <row r="333" spans="1:4" ht="13.5">
      <c r="A333" s="1">
        <v>3507</v>
      </c>
      <c r="B333" s="1" t="s">
        <v>334</v>
      </c>
      <c r="C333" s="1" t="s">
        <v>463</v>
      </c>
      <c r="D333" s="1" t="s">
        <v>444</v>
      </c>
    </row>
    <row r="334" spans="1:4" ht="13.5">
      <c r="A334" s="1">
        <v>3509</v>
      </c>
      <c r="B334" s="1" t="s">
        <v>335</v>
      </c>
      <c r="C334" s="1" t="s">
        <v>463</v>
      </c>
      <c r="D334" s="1" t="s">
        <v>444</v>
      </c>
    </row>
    <row r="335" spans="1:4" ht="13.5">
      <c r="A335" s="1">
        <v>3510</v>
      </c>
      <c r="B335" s="1" t="s">
        <v>336</v>
      </c>
      <c r="C335" s="1" t="s">
        <v>463</v>
      </c>
      <c r="D335" s="1" t="s">
        <v>444</v>
      </c>
    </row>
    <row r="336" spans="1:4" ht="13.5">
      <c r="A336" s="1">
        <v>3511</v>
      </c>
      <c r="B336" s="1" t="s">
        <v>337</v>
      </c>
      <c r="C336" s="1" t="s">
        <v>463</v>
      </c>
      <c r="D336" s="1" t="s">
        <v>444</v>
      </c>
    </row>
    <row r="337" spans="1:4" ht="13.5">
      <c r="A337" s="1">
        <v>3512</v>
      </c>
      <c r="B337" s="1" t="s">
        <v>338</v>
      </c>
      <c r="C337" s="1" t="s">
        <v>463</v>
      </c>
      <c r="D337" s="1" t="s">
        <v>444</v>
      </c>
    </row>
    <row r="338" spans="1:4" ht="13.5">
      <c r="A338" s="1">
        <v>3514</v>
      </c>
      <c r="B338" s="1" t="s">
        <v>339</v>
      </c>
      <c r="C338" s="1" t="s">
        <v>463</v>
      </c>
      <c r="D338" s="1" t="s">
        <v>444</v>
      </c>
    </row>
    <row r="339" spans="1:4" ht="13.5">
      <c r="A339" s="1">
        <v>3513</v>
      </c>
      <c r="B339" s="1" t="s">
        <v>340</v>
      </c>
      <c r="C339" s="1" t="s">
        <v>463</v>
      </c>
      <c r="D339" s="1" t="s">
        <v>444</v>
      </c>
    </row>
    <row r="340" spans="1:4" ht="13.5">
      <c r="A340" s="1">
        <v>3516</v>
      </c>
      <c r="B340" s="1" t="s">
        <v>341</v>
      </c>
      <c r="C340" s="1" t="s">
        <v>463</v>
      </c>
      <c r="D340" s="1" t="s">
        <v>444</v>
      </c>
    </row>
    <row r="341" spans="1:4" ht="13.5">
      <c r="A341" s="1">
        <v>3515</v>
      </c>
      <c r="B341" s="1" t="s">
        <v>342</v>
      </c>
      <c r="C341" s="1" t="s">
        <v>463</v>
      </c>
      <c r="D341" s="1" t="s">
        <v>444</v>
      </c>
    </row>
    <row r="342" spans="1:4" ht="13.5">
      <c r="A342" s="1">
        <v>3517</v>
      </c>
      <c r="B342" s="1" t="s">
        <v>343</v>
      </c>
      <c r="C342" s="1" t="s">
        <v>463</v>
      </c>
      <c r="D342" s="1" t="s">
        <v>444</v>
      </c>
    </row>
    <row r="343" spans="1:4" ht="13.5">
      <c r="A343" s="1">
        <v>3508</v>
      </c>
      <c r="B343" s="1" t="s">
        <v>344</v>
      </c>
      <c r="C343" s="1" t="s">
        <v>463</v>
      </c>
      <c r="D343" s="1" t="s">
        <v>444</v>
      </c>
    </row>
    <row r="344" spans="1:4" ht="13.5">
      <c r="A344" s="1">
        <v>3518</v>
      </c>
      <c r="B344" s="1" t="s">
        <v>345</v>
      </c>
      <c r="C344" s="1" t="s">
        <v>463</v>
      </c>
      <c r="D344" s="1" t="s">
        <v>444</v>
      </c>
    </row>
    <row r="345" spans="1:4" ht="13.5">
      <c r="A345" s="1">
        <v>3519</v>
      </c>
      <c r="B345" s="1" t="s">
        <v>346</v>
      </c>
      <c r="C345" s="1" t="s">
        <v>463</v>
      </c>
      <c r="D345" s="1" t="s">
        <v>444</v>
      </c>
    </row>
    <row r="346" spans="1:4" ht="13.5">
      <c r="A346" s="1">
        <v>3531</v>
      </c>
      <c r="B346" s="1" t="s">
        <v>347</v>
      </c>
      <c r="C346" s="1" t="s">
        <v>463</v>
      </c>
      <c r="D346" s="1" t="s">
        <v>445</v>
      </c>
    </row>
    <row r="347" spans="1:4" ht="13.5">
      <c r="A347" s="1">
        <v>3532</v>
      </c>
      <c r="B347" s="1" t="s">
        <v>348</v>
      </c>
      <c r="C347" s="1" t="s">
        <v>463</v>
      </c>
      <c r="D347" s="1" t="s">
        <v>445</v>
      </c>
    </row>
    <row r="348" spans="1:4" ht="13.5">
      <c r="A348" s="1">
        <v>3533</v>
      </c>
      <c r="B348" s="1" t="s">
        <v>349</v>
      </c>
      <c r="C348" s="1" t="s">
        <v>463</v>
      </c>
      <c r="D348" s="1" t="s">
        <v>445</v>
      </c>
    </row>
    <row r="349" spans="1:4" ht="13.5">
      <c r="A349" s="1">
        <v>3534</v>
      </c>
      <c r="B349" s="1" t="s">
        <v>350</v>
      </c>
      <c r="C349" s="1" t="s">
        <v>463</v>
      </c>
      <c r="D349" s="1" t="s">
        <v>445</v>
      </c>
    </row>
    <row r="350" spans="1:4" ht="13.5">
      <c r="A350" s="1">
        <v>3535</v>
      </c>
      <c r="B350" s="1" t="s">
        <v>351</v>
      </c>
      <c r="C350" s="1" t="s">
        <v>463</v>
      </c>
      <c r="D350" s="1" t="s">
        <v>445</v>
      </c>
    </row>
    <row r="351" spans="1:4" ht="13.5">
      <c r="A351" s="1">
        <v>3536</v>
      </c>
      <c r="B351" s="1" t="s">
        <v>352</v>
      </c>
      <c r="C351" s="1" t="s">
        <v>463</v>
      </c>
      <c r="D351" s="1" t="s">
        <v>445</v>
      </c>
    </row>
    <row r="352" spans="1:4" ht="13.5">
      <c r="A352" s="1">
        <v>3537</v>
      </c>
      <c r="B352" s="1" t="s">
        <v>353</v>
      </c>
      <c r="C352" s="1" t="s">
        <v>463</v>
      </c>
      <c r="D352" s="1" t="s">
        <v>445</v>
      </c>
    </row>
    <row r="353" spans="1:4" ht="13.5">
      <c r="A353" s="1">
        <v>3538</v>
      </c>
      <c r="B353" s="1" t="s">
        <v>354</v>
      </c>
      <c r="C353" s="1" t="s">
        <v>463</v>
      </c>
      <c r="D353" s="1" t="s">
        <v>445</v>
      </c>
    </row>
    <row r="354" spans="1:4" ht="13.5">
      <c r="A354" s="1">
        <v>3601</v>
      </c>
      <c r="B354" s="1" t="s">
        <v>355</v>
      </c>
      <c r="C354" s="1" t="s">
        <v>464</v>
      </c>
      <c r="D354" s="1" t="s">
        <v>444</v>
      </c>
    </row>
    <row r="355" spans="1:4" ht="13.5">
      <c r="A355" s="1">
        <v>3604</v>
      </c>
      <c r="B355" s="1" t="s">
        <v>356</v>
      </c>
      <c r="C355" s="1" t="s">
        <v>464</v>
      </c>
      <c r="D355" s="1" t="s">
        <v>444</v>
      </c>
    </row>
    <row r="356" spans="1:4" ht="13.5">
      <c r="A356" s="1">
        <v>3606</v>
      </c>
      <c r="B356" s="1" t="s">
        <v>357</v>
      </c>
      <c r="C356" s="1" t="s">
        <v>464</v>
      </c>
      <c r="D356" s="1" t="s">
        <v>444</v>
      </c>
    </row>
    <row r="357" spans="1:4" ht="13.5">
      <c r="A357" s="1">
        <v>3608</v>
      </c>
      <c r="B357" s="1" t="s">
        <v>358</v>
      </c>
      <c r="C357" s="1" t="s">
        <v>464</v>
      </c>
      <c r="D357" s="1" t="s">
        <v>444</v>
      </c>
    </row>
    <row r="358" spans="1:4" ht="13.5">
      <c r="A358" s="1">
        <v>3602</v>
      </c>
      <c r="B358" s="1" t="s">
        <v>359</v>
      </c>
      <c r="C358" s="1" t="s">
        <v>464</v>
      </c>
      <c r="D358" s="1" t="s">
        <v>444</v>
      </c>
    </row>
    <row r="359" spans="1:4" ht="13.5">
      <c r="A359" s="1">
        <v>3603</v>
      </c>
      <c r="B359" s="1" t="s">
        <v>360</v>
      </c>
      <c r="C359" s="1" t="s">
        <v>464</v>
      </c>
      <c r="D359" s="1" t="s">
        <v>444</v>
      </c>
    </row>
    <row r="360" spans="1:4" ht="13.5">
      <c r="A360" s="1">
        <v>3609</v>
      </c>
      <c r="B360" s="1" t="s">
        <v>361</v>
      </c>
      <c r="C360" s="1" t="s">
        <v>464</v>
      </c>
      <c r="D360" s="1" t="s">
        <v>444</v>
      </c>
    </row>
    <row r="361" spans="1:4" ht="13.5">
      <c r="A361" s="1">
        <v>3605</v>
      </c>
      <c r="B361" s="1" t="s">
        <v>362</v>
      </c>
      <c r="C361" s="1" t="s">
        <v>464</v>
      </c>
      <c r="D361" s="1" t="s">
        <v>444</v>
      </c>
    </row>
    <row r="362" spans="1:4" ht="13.5">
      <c r="A362" s="1">
        <v>3607</v>
      </c>
      <c r="B362" s="1" t="s">
        <v>363</v>
      </c>
      <c r="C362" s="1" t="s">
        <v>464</v>
      </c>
      <c r="D362" s="1" t="s">
        <v>444</v>
      </c>
    </row>
    <row r="363" spans="1:4" ht="13.5">
      <c r="A363" s="1">
        <v>3611</v>
      </c>
      <c r="B363" s="1" t="s">
        <v>364</v>
      </c>
      <c r="C363" s="1" t="s">
        <v>464</v>
      </c>
      <c r="D363" s="1" t="s">
        <v>444</v>
      </c>
    </row>
    <row r="364" spans="1:4" ht="13.5">
      <c r="A364" s="1">
        <v>3612</v>
      </c>
      <c r="B364" s="1" t="s">
        <v>365</v>
      </c>
      <c r="C364" s="1" t="s">
        <v>464</v>
      </c>
      <c r="D364" s="1" t="s">
        <v>444</v>
      </c>
    </row>
    <row r="365" spans="1:4" ht="13.5">
      <c r="A365" s="1">
        <v>3610</v>
      </c>
      <c r="B365" s="1" t="s">
        <v>366</v>
      </c>
      <c r="C365" s="1" t="s">
        <v>464</v>
      </c>
      <c r="D365" s="1" t="s">
        <v>444</v>
      </c>
    </row>
    <row r="366" spans="1:4" ht="13.5">
      <c r="A366" s="1">
        <v>3613</v>
      </c>
      <c r="B366" s="1" t="s">
        <v>367</v>
      </c>
      <c r="C366" s="1" t="s">
        <v>464</v>
      </c>
      <c r="D366" s="1" t="s">
        <v>444</v>
      </c>
    </row>
    <row r="367" spans="1:4" ht="13.5">
      <c r="A367" s="1">
        <v>3614</v>
      </c>
      <c r="B367" s="1" t="s">
        <v>368</v>
      </c>
      <c r="C367" s="1" t="s">
        <v>464</v>
      </c>
      <c r="D367" s="1" t="s">
        <v>444</v>
      </c>
    </row>
    <row r="368" spans="1:4" ht="13.5">
      <c r="A368" s="1">
        <v>3615</v>
      </c>
      <c r="B368" s="1" t="s">
        <v>369</v>
      </c>
      <c r="C368" s="1" t="s">
        <v>464</v>
      </c>
      <c r="D368" s="1" t="s">
        <v>444</v>
      </c>
    </row>
    <row r="369" spans="1:4" ht="13.5">
      <c r="A369" s="1">
        <v>3616</v>
      </c>
      <c r="B369" s="1" t="s">
        <v>370</v>
      </c>
      <c r="C369" s="1" t="s">
        <v>464</v>
      </c>
      <c r="D369" s="1" t="s">
        <v>444</v>
      </c>
    </row>
    <row r="370" spans="1:4" ht="13.5">
      <c r="A370" s="1">
        <v>3617</v>
      </c>
      <c r="B370" s="1" t="s">
        <v>371</v>
      </c>
      <c r="C370" s="1" t="s">
        <v>464</v>
      </c>
      <c r="D370" s="1" t="s">
        <v>444</v>
      </c>
    </row>
    <row r="371" spans="1:4" ht="13.5">
      <c r="A371" s="1">
        <v>3661</v>
      </c>
      <c r="B371" s="1" t="s">
        <v>372</v>
      </c>
      <c r="C371" s="1" t="s">
        <v>464</v>
      </c>
      <c r="D371" s="1" t="s">
        <v>455</v>
      </c>
    </row>
    <row r="372" spans="1:4" ht="13.5">
      <c r="A372" s="1">
        <v>3631</v>
      </c>
      <c r="B372" s="1" t="s">
        <v>373</v>
      </c>
      <c r="C372" s="1" t="s">
        <v>464</v>
      </c>
      <c r="D372" s="1" t="s">
        <v>445</v>
      </c>
    </row>
    <row r="373" spans="1:4" ht="13.5">
      <c r="A373" s="1">
        <v>3632</v>
      </c>
      <c r="B373" s="1" t="s">
        <v>374</v>
      </c>
      <c r="C373" s="1" t="s">
        <v>464</v>
      </c>
      <c r="D373" s="1" t="s">
        <v>445</v>
      </c>
    </row>
    <row r="374" spans="1:4" ht="13.5">
      <c r="A374" s="1">
        <v>3633</v>
      </c>
      <c r="B374" s="1" t="s">
        <v>375</v>
      </c>
      <c r="C374" s="1" t="s">
        <v>464</v>
      </c>
      <c r="D374" s="1" t="s">
        <v>445</v>
      </c>
    </row>
    <row r="375" spans="1:4" ht="13.5">
      <c r="A375" s="1">
        <v>3634</v>
      </c>
      <c r="B375" s="1" t="s">
        <v>376</v>
      </c>
      <c r="C375" s="1" t="s">
        <v>464</v>
      </c>
      <c r="D375" s="1" t="s">
        <v>445</v>
      </c>
    </row>
    <row r="376" spans="1:4" ht="13.5">
      <c r="A376" s="1">
        <v>3635</v>
      </c>
      <c r="B376" s="1" t="s">
        <v>377</v>
      </c>
      <c r="C376" s="1" t="s">
        <v>464</v>
      </c>
      <c r="D376" s="1" t="s">
        <v>445</v>
      </c>
    </row>
    <row r="377" spans="1:4" ht="13.5">
      <c r="A377" s="1">
        <v>3636</v>
      </c>
      <c r="B377" s="1" t="s">
        <v>378</v>
      </c>
      <c r="C377" s="1" t="s">
        <v>464</v>
      </c>
      <c r="D377" s="1" t="s">
        <v>445</v>
      </c>
    </row>
    <row r="378" spans="1:4" ht="13.5">
      <c r="A378" s="1">
        <v>3637</v>
      </c>
      <c r="B378" s="1" t="s">
        <v>379</v>
      </c>
      <c r="C378" s="1" t="s">
        <v>464</v>
      </c>
      <c r="D378" s="1" t="s">
        <v>445</v>
      </c>
    </row>
    <row r="379" spans="1:4" ht="13.5">
      <c r="A379" s="1">
        <v>5101</v>
      </c>
      <c r="B379" s="1" t="s">
        <v>380</v>
      </c>
      <c r="C379" s="1" t="s">
        <v>443</v>
      </c>
      <c r="D379" s="1" t="s">
        <v>465</v>
      </c>
    </row>
    <row r="380" spans="1:4" ht="13.5">
      <c r="A380" s="1">
        <v>5201</v>
      </c>
      <c r="B380" s="1" t="s">
        <v>381</v>
      </c>
      <c r="C380" s="1" t="s">
        <v>446</v>
      </c>
      <c r="D380" s="1" t="s">
        <v>465</v>
      </c>
    </row>
    <row r="381" spans="1:4" ht="13.5">
      <c r="A381" s="1">
        <v>5202</v>
      </c>
      <c r="B381" s="1" t="s">
        <v>382</v>
      </c>
      <c r="C381" s="1" t="s">
        <v>446</v>
      </c>
      <c r="D381" s="1" t="s">
        <v>465</v>
      </c>
    </row>
    <row r="382" spans="1:4" ht="13.5">
      <c r="A382" s="1">
        <v>5301</v>
      </c>
      <c r="B382" s="1" t="s">
        <v>383</v>
      </c>
      <c r="C382" s="1" t="s">
        <v>447</v>
      </c>
      <c r="D382" s="1" t="s">
        <v>465</v>
      </c>
    </row>
    <row r="383" spans="1:4" ht="13.5">
      <c r="A383" s="1">
        <v>5303</v>
      </c>
      <c r="B383" s="1" t="s">
        <v>384</v>
      </c>
      <c r="C383" s="1" t="s">
        <v>447</v>
      </c>
      <c r="D383" s="1" t="s">
        <v>465</v>
      </c>
    </row>
    <row r="384" spans="1:4" ht="13.5">
      <c r="A384" s="1">
        <v>5304</v>
      </c>
      <c r="B384" s="1" t="s">
        <v>385</v>
      </c>
      <c r="C384" s="1" t="s">
        <v>447</v>
      </c>
      <c r="D384" s="1" t="s">
        <v>465</v>
      </c>
    </row>
    <row r="385" spans="1:4" ht="13.5">
      <c r="A385" s="1">
        <v>5401</v>
      </c>
      <c r="B385" s="1" t="s">
        <v>386</v>
      </c>
      <c r="C385" s="1" t="s">
        <v>448</v>
      </c>
      <c r="D385" s="1" t="s">
        <v>465</v>
      </c>
    </row>
    <row r="386" spans="1:4" ht="13.5">
      <c r="A386" s="1">
        <v>5404</v>
      </c>
      <c r="B386" s="1" t="s">
        <v>387</v>
      </c>
      <c r="C386" s="1" t="s">
        <v>448</v>
      </c>
      <c r="D386" s="1" t="s">
        <v>465</v>
      </c>
    </row>
    <row r="387" spans="1:4" ht="13.5">
      <c r="A387" s="1">
        <v>5701</v>
      </c>
      <c r="B387" s="1" t="s">
        <v>388</v>
      </c>
      <c r="C387" s="1" t="s">
        <v>452</v>
      </c>
      <c r="D387" s="1" t="s">
        <v>465</v>
      </c>
    </row>
    <row r="388" spans="1:4" ht="13.5">
      <c r="A388" s="1">
        <v>5801</v>
      </c>
      <c r="B388" s="1" t="s">
        <v>389</v>
      </c>
      <c r="C388" s="1" t="s">
        <v>453</v>
      </c>
      <c r="D388" s="1" t="s">
        <v>465</v>
      </c>
    </row>
    <row r="389" spans="1:4" ht="13.5">
      <c r="A389" s="1">
        <v>6001</v>
      </c>
      <c r="B389" s="1" t="s">
        <v>390</v>
      </c>
      <c r="C389" s="1" t="s">
        <v>456</v>
      </c>
      <c r="D389" s="1" t="s">
        <v>465</v>
      </c>
    </row>
    <row r="390" spans="1:4" ht="13.5">
      <c r="A390" s="1">
        <v>6002</v>
      </c>
      <c r="B390" s="1" t="s">
        <v>391</v>
      </c>
      <c r="C390" s="1" t="s">
        <v>456</v>
      </c>
      <c r="D390" s="1" t="s">
        <v>465</v>
      </c>
    </row>
    <row r="391" spans="1:4" ht="13.5">
      <c r="A391" s="1">
        <v>6003</v>
      </c>
      <c r="B391" s="1" t="s">
        <v>392</v>
      </c>
      <c r="C391" s="1" t="s">
        <v>456</v>
      </c>
      <c r="D391" s="1" t="s">
        <v>465</v>
      </c>
    </row>
    <row r="392" spans="1:4" ht="13.5">
      <c r="A392" s="1">
        <v>6004</v>
      </c>
      <c r="B392" s="1" t="s">
        <v>393</v>
      </c>
      <c r="C392" s="1" t="s">
        <v>456</v>
      </c>
      <c r="D392" s="1" t="s">
        <v>465</v>
      </c>
    </row>
    <row r="393" spans="1:4" ht="13.5">
      <c r="A393" s="1">
        <v>6301</v>
      </c>
      <c r="B393" s="1" t="s">
        <v>394</v>
      </c>
      <c r="C393" s="1" t="s">
        <v>460</v>
      </c>
      <c r="D393" s="1" t="s">
        <v>465</v>
      </c>
    </row>
    <row r="394" spans="1:4" ht="13.5">
      <c r="A394" s="1">
        <v>6401</v>
      </c>
      <c r="B394" s="1" t="s">
        <v>395</v>
      </c>
      <c r="C394" s="1" t="s">
        <v>462</v>
      </c>
      <c r="D394" s="1" t="s">
        <v>465</v>
      </c>
    </row>
    <row r="395" spans="1:4" ht="13.5">
      <c r="A395" s="1">
        <v>6402</v>
      </c>
      <c r="B395" s="1" t="s">
        <v>396</v>
      </c>
      <c r="C395" s="1" t="s">
        <v>462</v>
      </c>
      <c r="D395" s="1" t="s">
        <v>465</v>
      </c>
    </row>
    <row r="396" spans="1:4" ht="13.5">
      <c r="A396" s="1">
        <v>6403</v>
      </c>
      <c r="B396" s="1" t="s">
        <v>397</v>
      </c>
      <c r="C396" s="1" t="s">
        <v>462</v>
      </c>
      <c r="D396" s="1" t="s">
        <v>465</v>
      </c>
    </row>
    <row r="397" spans="1:4" ht="13.5">
      <c r="A397" s="1">
        <v>6405</v>
      </c>
      <c r="B397" s="1" t="s">
        <v>398</v>
      </c>
      <c r="C397" s="1" t="s">
        <v>462</v>
      </c>
      <c r="D397" s="1" t="s">
        <v>465</v>
      </c>
    </row>
    <row r="398" spans="1:4" ht="13.5">
      <c r="A398" s="1">
        <v>6501</v>
      </c>
      <c r="B398" s="1" t="s">
        <v>399</v>
      </c>
      <c r="C398" s="1" t="s">
        <v>463</v>
      </c>
      <c r="D398" s="1" t="s">
        <v>465</v>
      </c>
    </row>
    <row r="399" spans="1:4" ht="13.5">
      <c r="A399" s="1">
        <v>6502</v>
      </c>
      <c r="B399" s="1" t="s">
        <v>400</v>
      </c>
      <c r="C399" s="1" t="s">
        <v>463</v>
      </c>
      <c r="D399" s="1" t="s">
        <v>465</v>
      </c>
    </row>
    <row r="400" spans="1:4" ht="13.5">
      <c r="A400" s="1">
        <v>6503</v>
      </c>
      <c r="B400" s="1" t="s">
        <v>401</v>
      </c>
      <c r="C400" s="1" t="s">
        <v>463</v>
      </c>
      <c r="D400" s="1" t="s">
        <v>465</v>
      </c>
    </row>
    <row r="401" spans="1:4" ht="13.5">
      <c r="A401" s="1">
        <v>6601</v>
      </c>
      <c r="B401" s="1" t="s">
        <v>402</v>
      </c>
      <c r="C401" s="1" t="s">
        <v>464</v>
      </c>
      <c r="D401" s="1" t="s">
        <v>465</v>
      </c>
    </row>
    <row r="402" spans="1:4" ht="13.5">
      <c r="A402" s="1">
        <v>4102</v>
      </c>
      <c r="B402" s="1" t="s">
        <v>403</v>
      </c>
      <c r="C402" s="1" t="s">
        <v>452</v>
      </c>
      <c r="D402" s="1" t="s">
        <v>466</v>
      </c>
    </row>
    <row r="403" spans="1:4" ht="13.5">
      <c r="A403" s="1">
        <v>4101</v>
      </c>
      <c r="B403" s="1" t="s">
        <v>404</v>
      </c>
      <c r="C403" s="1" t="s">
        <v>443</v>
      </c>
      <c r="D403" s="1" t="s">
        <v>466</v>
      </c>
    </row>
    <row r="404" spans="1:4" ht="13.5">
      <c r="A404" s="1">
        <v>4103</v>
      </c>
      <c r="B404" s="1" t="s">
        <v>405</v>
      </c>
      <c r="C404" s="1" t="s">
        <v>458</v>
      </c>
      <c r="D404" s="1" t="s">
        <v>466</v>
      </c>
    </row>
    <row r="405" spans="1:4" ht="13.5">
      <c r="A405" s="1">
        <v>4104</v>
      </c>
      <c r="B405" s="1" t="s">
        <v>406</v>
      </c>
      <c r="C405" s="1" t="s">
        <v>447</v>
      </c>
      <c r="D405" s="1" t="s">
        <v>466</v>
      </c>
    </row>
    <row r="406" spans="1:4" ht="13.5">
      <c r="A406" s="1">
        <v>4105</v>
      </c>
      <c r="B406" s="1" t="s">
        <v>407</v>
      </c>
      <c r="C406" s="1" t="s">
        <v>462</v>
      </c>
      <c r="D406" s="1" t="s">
        <v>466</v>
      </c>
    </row>
    <row r="407" spans="1:4" ht="13.5">
      <c r="A407" s="1">
        <v>4106</v>
      </c>
      <c r="B407" s="1" t="s">
        <v>408</v>
      </c>
      <c r="C407" s="1" t="s">
        <v>456</v>
      </c>
      <c r="D407" s="1" t="s">
        <v>466</v>
      </c>
    </row>
    <row r="408" spans="1:4" ht="13.5">
      <c r="A408" s="1">
        <v>4107</v>
      </c>
      <c r="B408" s="1" t="s">
        <v>409</v>
      </c>
      <c r="C408" s="1" t="s">
        <v>448</v>
      </c>
      <c r="D408" s="1" t="s">
        <v>466</v>
      </c>
    </row>
    <row r="409" spans="1:4" ht="13.5">
      <c r="A409" s="1">
        <v>4111</v>
      </c>
      <c r="B409" s="1" t="s">
        <v>410</v>
      </c>
      <c r="C409" s="1" t="s">
        <v>448</v>
      </c>
      <c r="D409" s="1" t="s">
        <v>466</v>
      </c>
    </row>
    <row r="410" spans="1:4" ht="13.5">
      <c r="A410" s="1">
        <v>4112</v>
      </c>
      <c r="B410" s="1" t="s">
        <v>411</v>
      </c>
      <c r="C410" s="1" t="s">
        <v>443</v>
      </c>
      <c r="D410" s="1" t="s">
        <v>466</v>
      </c>
    </row>
    <row r="411" spans="1:4" ht="13.5">
      <c r="A411" s="1">
        <v>4113</v>
      </c>
      <c r="B411" s="1" t="s">
        <v>412</v>
      </c>
      <c r="C411" s="1" t="s">
        <v>464</v>
      </c>
      <c r="D411" s="1" t="s">
        <v>466</v>
      </c>
    </row>
    <row r="412" spans="1:4" ht="13.5">
      <c r="A412" s="1">
        <v>4121</v>
      </c>
      <c r="B412" s="1" t="s">
        <v>413</v>
      </c>
      <c r="C412" s="1" t="s">
        <v>456</v>
      </c>
      <c r="D412" s="1" t="s">
        <v>466</v>
      </c>
    </row>
    <row r="413" spans="1:4" ht="13.5">
      <c r="A413" s="1">
        <v>4122</v>
      </c>
      <c r="B413" s="1" t="s">
        <v>414</v>
      </c>
      <c r="C413" s="1" t="s">
        <v>446</v>
      </c>
      <c r="D413" s="1" t="s">
        <v>466</v>
      </c>
    </row>
    <row r="414" spans="1:4" ht="13.5">
      <c r="A414" s="1">
        <v>4131</v>
      </c>
      <c r="B414" s="1" t="s">
        <v>415</v>
      </c>
      <c r="C414" s="1" t="s">
        <v>451</v>
      </c>
      <c r="D414" s="1" t="s">
        <v>466</v>
      </c>
    </row>
    <row r="415" spans="1:4" ht="13.5">
      <c r="A415" s="1">
        <v>4108</v>
      </c>
      <c r="B415" s="1" t="s">
        <v>416</v>
      </c>
      <c r="C415" s="1" t="s">
        <v>463</v>
      </c>
      <c r="D415" s="1" t="s">
        <v>466</v>
      </c>
    </row>
    <row r="416" spans="1:2" ht="13.5">
      <c r="A416" s="1">
        <v>6901</v>
      </c>
      <c r="B416" s="71" t="s">
        <v>992</v>
      </c>
    </row>
    <row r="417" spans="1:2" ht="13.5">
      <c r="A417" s="1">
        <v>6902</v>
      </c>
      <c r="B417" s="71" t="s">
        <v>993</v>
      </c>
    </row>
    <row r="418" spans="1:2" ht="13.5">
      <c r="A418" s="1">
        <v>6903</v>
      </c>
      <c r="B418" s="71" t="s">
        <v>994</v>
      </c>
    </row>
    <row r="419" spans="1:2" ht="13.5">
      <c r="A419" s="1">
        <v>7000</v>
      </c>
      <c r="B419" s="1" t="s">
        <v>417</v>
      </c>
    </row>
    <row r="420" spans="1:2" ht="13.5">
      <c r="A420" s="1">
        <v>8000</v>
      </c>
      <c r="B420" s="56" t="s">
        <v>633</v>
      </c>
    </row>
    <row r="421" spans="1:2" ht="13.5">
      <c r="A421" s="1">
        <v>9000</v>
      </c>
      <c r="B421" s="56" t="s">
        <v>634</v>
      </c>
    </row>
  </sheetData>
  <sheetProtection sheet="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Q62"/>
  <sheetViews>
    <sheetView zoomScalePageLayoutView="0" workbookViewId="0" topLeftCell="A1">
      <selection activeCell="A21" sqref="A21"/>
    </sheetView>
  </sheetViews>
  <sheetFormatPr defaultColWidth="9.140625" defaultRowHeight="15"/>
  <cols>
    <col min="1" max="1" width="16.7109375" style="0" bestFit="1" customWidth="1"/>
    <col min="5" max="5" width="17.7109375" style="0" bestFit="1" customWidth="1"/>
    <col min="6" max="6" width="13.421875" style="0" customWidth="1"/>
    <col min="7" max="7" width="30.7109375" style="20" customWidth="1"/>
    <col min="8" max="8" width="25.8515625" style="0" customWidth="1"/>
    <col min="9" max="9" width="15.57421875" style="0" bestFit="1" customWidth="1"/>
    <col min="10" max="10" width="9.421875" style="0" bestFit="1" customWidth="1"/>
    <col min="11" max="11" width="10.421875" style="0" bestFit="1" customWidth="1"/>
    <col min="12" max="12" width="10.421875" style="0" customWidth="1"/>
  </cols>
  <sheetData>
    <row r="1" spans="1:8" ht="13.5">
      <c r="A1" t="s">
        <v>0</v>
      </c>
      <c r="B1">
        <v>30</v>
      </c>
      <c r="C1">
        <v>1</v>
      </c>
      <c r="E1" t="s">
        <v>989</v>
      </c>
      <c r="G1" s="20" t="s">
        <v>488</v>
      </c>
      <c r="H1" s="2" t="s">
        <v>474</v>
      </c>
    </row>
    <row r="2" spans="1:8" ht="13.5">
      <c r="A2" t="s">
        <v>1</v>
      </c>
      <c r="B2">
        <v>31</v>
      </c>
      <c r="C2">
        <v>2</v>
      </c>
      <c r="E2" t="s">
        <v>990</v>
      </c>
      <c r="G2" s="20" t="s">
        <v>489</v>
      </c>
      <c r="H2" s="2" t="s">
        <v>475</v>
      </c>
    </row>
    <row r="3" spans="1:8" ht="13.5">
      <c r="A3" t="s">
        <v>2</v>
      </c>
      <c r="B3">
        <v>32</v>
      </c>
      <c r="C3">
        <v>3</v>
      </c>
      <c r="E3" t="s">
        <v>991</v>
      </c>
      <c r="G3" s="20" t="s">
        <v>490</v>
      </c>
      <c r="H3" s="2" t="s">
        <v>593</v>
      </c>
    </row>
    <row r="4" spans="1:8" ht="13.5">
      <c r="A4" t="s">
        <v>3</v>
      </c>
      <c r="B4">
        <v>33</v>
      </c>
      <c r="C4">
        <v>4</v>
      </c>
      <c r="G4" s="20" t="s">
        <v>491</v>
      </c>
      <c r="H4" s="2" t="s">
        <v>600</v>
      </c>
    </row>
    <row r="5" spans="1:9" ht="13.5">
      <c r="A5" t="s">
        <v>440</v>
      </c>
      <c r="B5">
        <v>34</v>
      </c>
      <c r="C5">
        <v>5</v>
      </c>
      <c r="G5" s="20" t="s">
        <v>492</v>
      </c>
      <c r="H5" s="2" t="s">
        <v>476</v>
      </c>
      <c r="I5" s="4">
        <f>CellIPNo</f>
        <v>0</v>
      </c>
    </row>
    <row r="6" spans="1:13" ht="13.5">
      <c r="A6" t="s">
        <v>485</v>
      </c>
      <c r="B6">
        <v>35</v>
      </c>
      <c r="C6">
        <v>6</v>
      </c>
      <c r="G6" s="20" t="s">
        <v>493</v>
      </c>
      <c r="H6" s="2" t="s">
        <v>601</v>
      </c>
      <c r="I6" s="16">
        <f>CellStaffNo</f>
        <v>0</v>
      </c>
      <c r="M6" s="6"/>
    </row>
    <row r="7" spans="1:17" ht="13.5">
      <c r="A7" t="s">
        <v>486</v>
      </c>
      <c r="B7">
        <v>36</v>
      </c>
      <c r="C7">
        <v>7</v>
      </c>
      <c r="G7" s="20" t="s">
        <v>494</v>
      </c>
      <c r="H7" s="2" t="s">
        <v>439</v>
      </c>
      <c r="I7">
        <f>IF(AND(CellIPNo&lt;&gt;8000,CellIPNo&lt;&gt;9000),CellKouMei,CellBikou2)</f>
      </c>
      <c r="L7" s="6"/>
      <c r="M7" s="21" t="s">
        <v>479</v>
      </c>
      <c r="N7" s="21" t="s">
        <v>480</v>
      </c>
      <c r="O7" s="21" t="s">
        <v>481</v>
      </c>
      <c r="P7" s="21" t="s">
        <v>482</v>
      </c>
      <c r="Q7" s="21" t="s">
        <v>483</v>
      </c>
    </row>
    <row r="8" spans="1:17" ht="13.5">
      <c r="A8" t="s">
        <v>487</v>
      </c>
      <c r="B8">
        <v>37</v>
      </c>
      <c r="C8">
        <v>8</v>
      </c>
      <c r="G8" s="20" t="s">
        <v>495</v>
      </c>
      <c r="H8" s="2" t="s">
        <v>428</v>
      </c>
      <c r="J8" t="b">
        <f>IF(OR(ShokuMei="講師（勤務中）",ShokuMei="講師（登録中）",ShokuMei="その他"),TRUE,FALSE)</f>
        <v>0</v>
      </c>
      <c r="K8" s="18">
        <f>IF(OR(ShokuMei="養護教諭",Yougo=TRUE),"YY",IF(OR(ShokuMei="栄養教諭",Eiyou=TRUE),"EE",""))</f>
      </c>
      <c r="M8" t="b">
        <v>0</v>
      </c>
      <c r="N8" t="b">
        <v>0</v>
      </c>
    </row>
    <row r="9" spans="2:17" ht="13.5">
      <c r="B9">
        <v>38</v>
      </c>
      <c r="C9">
        <v>9</v>
      </c>
      <c r="G9" s="20" t="s">
        <v>496</v>
      </c>
      <c r="H9" s="2" t="s">
        <v>477</v>
      </c>
      <c r="I9" s="4">
        <f>CellSei&amp;CellMei</f>
      </c>
      <c r="O9" t="e">
        <f>IF(ISNUMBER(BirthYY),BirthYY,VALUE(BirthYY))</f>
        <v>#VALUE!</v>
      </c>
      <c r="P9" t="e">
        <f>IF(ISNUMBER(BirthMM),BirthMM,VALUE(BirthMM))</f>
        <v>#VALUE!</v>
      </c>
      <c r="Q9" t="e">
        <f>IF(ISNUMBER(BirthDD),BirthDD,VALUE(BirthDD))</f>
        <v>#VALUE!</v>
      </c>
    </row>
    <row r="10" spans="2:13" ht="13.5">
      <c r="B10">
        <v>39</v>
      </c>
      <c r="C10">
        <v>10</v>
      </c>
      <c r="G10" s="20" t="s">
        <v>497</v>
      </c>
      <c r="H10" s="2" t="s">
        <v>478</v>
      </c>
      <c r="I10" s="4">
        <f>CellFuriSei&amp;CellFuriMei</f>
      </c>
      <c r="M10" s="6"/>
    </row>
    <row r="11" spans="2:12" ht="13.5">
      <c r="B11">
        <v>40</v>
      </c>
      <c r="G11" s="20" t="s">
        <v>498</v>
      </c>
      <c r="H11" s="2" t="s">
        <v>484</v>
      </c>
      <c r="I11" s="17" t="b">
        <f>IF(AND(Showa=TRUE,Heisei=FALSE),1925+BirthY&amp;"/"&amp;BirthM&amp;"/"&amp;BirthD,IF(AND(Showa=FALSE,Heisei=TRUE),1988+BirthY&amp;"/"&amp;BirthM&amp;"/"&amp;BirthD))</f>
        <v>0</v>
      </c>
      <c r="L11" s="11"/>
    </row>
    <row r="12" spans="2:13" ht="13.5">
      <c r="B12">
        <v>41</v>
      </c>
      <c r="G12" s="20" t="s">
        <v>499</v>
      </c>
      <c r="H12" s="2" t="s">
        <v>429</v>
      </c>
      <c r="I12">
        <f>_xlfn.IFERROR(DATEDIF(I11,J12,"Y"),"")</f>
        <v>120</v>
      </c>
      <c r="J12" s="22">
        <v>43922</v>
      </c>
      <c r="K12" s="11"/>
      <c r="L12" s="6"/>
      <c r="M12" s="6"/>
    </row>
    <row r="13" spans="2:13" ht="13.5">
      <c r="B13">
        <v>42</v>
      </c>
      <c r="G13" s="20" t="s">
        <v>500</v>
      </c>
      <c r="H13" s="2" t="s">
        <v>524</v>
      </c>
      <c r="I13">
        <f>IF(Meishi=TRUE,"ｅ－ラーニング",IF(Center=TRUE,"講義式",""))</f>
      </c>
      <c r="J13" s="3" t="b">
        <v>0</v>
      </c>
      <c r="K13" s="3" t="b">
        <v>0</v>
      </c>
      <c r="L13" s="6"/>
      <c r="M13" s="6"/>
    </row>
    <row r="14" spans="2:12" ht="13.5">
      <c r="B14">
        <v>43</v>
      </c>
      <c r="G14" s="20" t="s">
        <v>501</v>
      </c>
      <c r="H14" s="2" t="s">
        <v>525</v>
      </c>
      <c r="I14">
        <f>IF(Meishi=TRUE,1,IF(Center=TRUE,2,""))</f>
      </c>
      <c r="J14" s="6"/>
      <c r="K14" s="6"/>
      <c r="L14" s="6"/>
    </row>
    <row r="15" spans="2:14" ht="13.5">
      <c r="B15">
        <v>44</v>
      </c>
      <c r="G15" s="20" t="s">
        <v>502</v>
      </c>
      <c r="H15" s="2" t="s">
        <v>526</v>
      </c>
      <c r="I15" t="e">
        <f>VLOOKUP(KouzaNo,'受講グループ'!$A$3:$S$242,3,FALSE)</f>
        <v>#N/A</v>
      </c>
      <c r="J15" s="6" t="e">
        <f>I18&amp;I19&amp;I20&amp;I21&amp;I22</f>
        <v>#N/A</v>
      </c>
      <c r="K15" s="6"/>
      <c r="L15" s="6"/>
      <c r="M15" s="25" t="s">
        <v>982</v>
      </c>
      <c r="N15" s="26" t="s">
        <v>983</v>
      </c>
    </row>
    <row r="16" spans="1:14" ht="13.5">
      <c r="A16" s="2" t="s">
        <v>430</v>
      </c>
      <c r="B16">
        <v>45</v>
      </c>
      <c r="G16" s="20" t="s">
        <v>503</v>
      </c>
      <c r="H16" s="15" t="s">
        <v>527</v>
      </c>
      <c r="J16" s="16"/>
      <c r="K16" s="6"/>
      <c r="L16" s="6"/>
      <c r="M16" s="7" t="s">
        <v>577</v>
      </c>
      <c r="N16" s="8" t="s">
        <v>583</v>
      </c>
    </row>
    <row r="17" spans="1:14" ht="13.5">
      <c r="A17" s="2" t="s">
        <v>1013</v>
      </c>
      <c r="B17">
        <v>46</v>
      </c>
      <c r="G17" s="20" t="s">
        <v>504</v>
      </c>
      <c r="H17" s="15" t="s">
        <v>528</v>
      </c>
      <c r="I17" t="e">
        <f>VLOOKUP(KouzaNo,'受講グループ'!$A$3:$S$242,9,FALSE)</f>
        <v>#N/A</v>
      </c>
      <c r="J17" s="6"/>
      <c r="K17" s="6"/>
      <c r="L17" s="6"/>
      <c r="M17" s="7" t="s">
        <v>578</v>
      </c>
      <c r="N17" s="8" t="s">
        <v>584</v>
      </c>
    </row>
    <row r="18" spans="2:14" ht="13.5">
      <c r="B18">
        <v>47</v>
      </c>
      <c r="E18" s="2" t="s">
        <v>469</v>
      </c>
      <c r="G18" s="20" t="s">
        <v>639</v>
      </c>
      <c r="H18" s="2" t="s">
        <v>529</v>
      </c>
      <c r="I18" t="str">
        <f>IF(KibouNo=1,"①",IF(KibouNo=2,"⑧","error"))</f>
        <v>error</v>
      </c>
      <c r="J18" s="6"/>
      <c r="K18" s="6"/>
      <c r="M18" s="7" t="s">
        <v>579</v>
      </c>
      <c r="N18" s="8" t="s">
        <v>585</v>
      </c>
    </row>
    <row r="19" spans="2:14" ht="13.5">
      <c r="B19">
        <v>48</v>
      </c>
      <c r="G19" s="20" t="s">
        <v>640</v>
      </c>
      <c r="H19" s="2" t="s">
        <v>530</v>
      </c>
      <c r="I19" t="str">
        <f>IF(KibouNo=1,"②",IF(KibouNo=2,"⑨","error"))</f>
        <v>error</v>
      </c>
      <c r="M19" s="7" t="s">
        <v>580</v>
      </c>
      <c r="N19" s="8" t="s">
        <v>586</v>
      </c>
    </row>
    <row r="20" spans="2:14" ht="13.5">
      <c r="B20">
        <v>49</v>
      </c>
      <c r="G20" s="20" t="s">
        <v>641</v>
      </c>
      <c r="H20" s="2" t="s">
        <v>531</v>
      </c>
      <c r="I20" t="e">
        <f>VLOOKUP(J20,M16:N21,2,FALSE)</f>
        <v>#N/A</v>
      </c>
      <c r="J20" s="27">
        <f>KibouNo&amp;K20</f>
      </c>
      <c r="K20" s="27">
        <f>IF(Kouza&lt;&gt;"",IF(Kouza=KouzaA,"A",IF(Kouza=KouzaB,"B",IF(Kouza=KouzaC,"C"))),"")</f>
      </c>
      <c r="M20" s="7" t="s">
        <v>581</v>
      </c>
      <c r="N20" s="8" t="s">
        <v>587</v>
      </c>
    </row>
    <row r="21" spans="2:14" ht="13.5">
      <c r="B21">
        <v>50</v>
      </c>
      <c r="G21" s="20" t="s">
        <v>642</v>
      </c>
      <c r="H21" s="2" t="s">
        <v>532</v>
      </c>
      <c r="I21" t="str">
        <f>IF(KibouNo=1,"⑥",IF(KibouNo=2,"⑬","error"))</f>
        <v>error</v>
      </c>
      <c r="M21" s="9" t="s">
        <v>582</v>
      </c>
      <c r="N21" s="10" t="s">
        <v>588</v>
      </c>
    </row>
    <row r="22" spans="2:9" ht="13.5">
      <c r="B22">
        <v>51</v>
      </c>
      <c r="G22" s="20" t="s">
        <v>643</v>
      </c>
      <c r="H22" s="2" t="s">
        <v>533</v>
      </c>
      <c r="I22" t="str">
        <f>IF(KibouNo=1,"⑦",IF(KibouNo=2,"⑭","error"))</f>
        <v>error</v>
      </c>
    </row>
    <row r="23" spans="2:8" ht="13.5">
      <c r="B23">
        <v>52</v>
      </c>
      <c r="G23" s="20" t="s">
        <v>505</v>
      </c>
      <c r="H23" s="2" t="s">
        <v>534</v>
      </c>
    </row>
    <row r="24" spans="2:8" ht="13.5">
      <c r="B24">
        <v>53</v>
      </c>
      <c r="G24" s="20" t="s">
        <v>506</v>
      </c>
      <c r="H24" s="2" t="s">
        <v>535</v>
      </c>
    </row>
    <row r="25" spans="2:9" ht="13.5">
      <c r="B25">
        <v>54</v>
      </c>
      <c r="G25" s="20" t="s">
        <v>507</v>
      </c>
      <c r="H25" s="2" t="s">
        <v>536</v>
      </c>
      <c r="I25" s="4"/>
    </row>
    <row r="26" spans="2:9" ht="13.5">
      <c r="B26">
        <v>55</v>
      </c>
      <c r="G26" s="20" t="s">
        <v>508</v>
      </c>
      <c r="H26" s="2" t="s">
        <v>537</v>
      </c>
      <c r="I26" s="4"/>
    </row>
    <row r="27" spans="2:14" ht="13.5">
      <c r="B27">
        <v>56</v>
      </c>
      <c r="G27" s="20" t="s">
        <v>509</v>
      </c>
      <c r="H27" s="2" t="s">
        <v>602</v>
      </c>
      <c r="I27" s="4"/>
      <c r="K27" s="69">
        <v>44651</v>
      </c>
      <c r="L27" s="70" t="s">
        <v>985</v>
      </c>
      <c r="M27" s="70" t="s">
        <v>986</v>
      </c>
      <c r="N27" s="69">
        <v>44286</v>
      </c>
    </row>
    <row r="28" spans="5:14" ht="13.5">
      <c r="E28" s="2" t="s">
        <v>988</v>
      </c>
      <c r="G28" s="20" t="s">
        <v>594</v>
      </c>
      <c r="H28" s="2" t="s">
        <v>637</v>
      </c>
      <c r="I28" s="4" t="str">
        <f>IF(While2,"yes","no")</f>
        <v>no</v>
      </c>
      <c r="K28" s="60" t="s">
        <v>987</v>
      </c>
      <c r="L28" s="60" t="s">
        <v>651</v>
      </c>
      <c r="M28" s="60" t="s">
        <v>652</v>
      </c>
      <c r="N28" s="60" t="s">
        <v>653</v>
      </c>
    </row>
    <row r="29" spans="2:14" ht="13.5">
      <c r="B29">
        <v>57</v>
      </c>
      <c r="E29" s="2" t="s">
        <v>646</v>
      </c>
      <c r="G29" s="20" t="s">
        <v>510</v>
      </c>
      <c r="H29" s="2" t="s">
        <v>538</v>
      </c>
      <c r="I29" s="4" t="b">
        <f>IF(While1,"4",IF(While2,IF(ISNUMBER(EnkiYY),EnkiYY,VALUE(EnkiYY)),IF(While3,"-",IF(While4,"3"))))</f>
        <v>0</v>
      </c>
      <c r="J29" s="27" t="s">
        <v>638</v>
      </c>
      <c r="K29" s="54" t="b">
        <v>0</v>
      </c>
      <c r="L29" s="54" t="b">
        <v>0</v>
      </c>
      <c r="M29" s="54" t="b">
        <v>0</v>
      </c>
      <c r="N29" s="54" t="b">
        <v>0</v>
      </c>
    </row>
    <row r="30" spans="2:10" ht="13.5">
      <c r="B30">
        <v>58</v>
      </c>
      <c r="E30" s="2" t="s">
        <v>647</v>
      </c>
      <c r="G30" s="20" t="s">
        <v>511</v>
      </c>
      <c r="H30" s="2" t="s">
        <v>539</v>
      </c>
      <c r="I30" s="4" t="b">
        <f>IF(While1,"3",IF(While2,IF(ISNUMBER(EnkiMM),EnkiMM,VALUE(EnkiMM)),IF(While3,"-",IF(While4,"3"))))</f>
        <v>0</v>
      </c>
      <c r="J30" s="27" t="s">
        <v>638</v>
      </c>
    </row>
    <row r="31" spans="2:10" ht="13.5">
      <c r="B31">
        <v>59</v>
      </c>
      <c r="E31" s="2" t="s">
        <v>648</v>
      </c>
      <c r="G31" s="20" t="s">
        <v>512</v>
      </c>
      <c r="H31" s="2" t="s">
        <v>540</v>
      </c>
      <c r="I31" s="4" t="b">
        <f>IF(While1,"31",IF(While2,IF(ISNUMBER(EnkiDD),EnkiDD,VALUE(EnkiDD)),IF(While3,"-",IF(While4,"31"))))</f>
        <v>0</v>
      </c>
      <c r="J31" s="27" t="s">
        <v>638</v>
      </c>
    </row>
    <row r="32" spans="7:9" ht="13.5">
      <c r="G32" s="20" t="s">
        <v>513</v>
      </c>
      <c r="H32" s="2" t="s">
        <v>541</v>
      </c>
      <c r="I32" s="4"/>
    </row>
    <row r="33" spans="7:9" ht="13.5">
      <c r="G33" s="20" t="s">
        <v>595</v>
      </c>
      <c r="H33" s="2" t="s">
        <v>542</v>
      </c>
      <c r="I33" s="4"/>
    </row>
    <row r="34" spans="2:10" ht="13.5">
      <c r="B34" s="2" t="s">
        <v>590</v>
      </c>
      <c r="C34" s="2" t="s">
        <v>591</v>
      </c>
      <c r="G34" s="20" t="s">
        <v>514</v>
      </c>
      <c r="H34" s="2" t="s">
        <v>543</v>
      </c>
      <c r="J34" s="6"/>
    </row>
    <row r="35" spans="7:11" ht="13.5">
      <c r="G35" s="20" t="s">
        <v>515</v>
      </c>
      <c r="H35" s="2" t="s">
        <v>544</v>
      </c>
      <c r="I35" s="17"/>
      <c r="J35" s="68"/>
    </row>
    <row r="36" spans="7:9" ht="13.5">
      <c r="G36" s="20" t="s">
        <v>516</v>
      </c>
      <c r="H36" s="2" t="s">
        <v>545</v>
      </c>
      <c r="I36" s="17"/>
    </row>
    <row r="37" spans="7:9" ht="13.5">
      <c r="G37" s="20" t="s">
        <v>517</v>
      </c>
      <c r="H37" s="2" t="s">
        <v>546</v>
      </c>
      <c r="I37" s="17"/>
    </row>
    <row r="38" spans="7:9" ht="13.5">
      <c r="G38" s="20" t="s">
        <v>518</v>
      </c>
      <c r="H38" s="2" t="s">
        <v>547</v>
      </c>
      <c r="I38" s="4"/>
    </row>
    <row r="39" spans="7:8" ht="13.5">
      <c r="G39" s="20" t="s">
        <v>519</v>
      </c>
      <c r="H39" s="2" t="s">
        <v>548</v>
      </c>
    </row>
    <row r="40" spans="7:13" ht="13.5">
      <c r="G40" s="20" t="s">
        <v>520</v>
      </c>
      <c r="H40" s="2" t="s">
        <v>549</v>
      </c>
      <c r="M40" s="60" t="s">
        <v>984</v>
      </c>
    </row>
    <row r="41" spans="7:13" ht="13.5">
      <c r="G41" s="20" t="s">
        <v>521</v>
      </c>
      <c r="H41" s="2" t="s">
        <v>550</v>
      </c>
      <c r="L41" s="23"/>
      <c r="M41" s="46" t="b">
        <f>AND(MonYes,TueYes,WedYes)</f>
        <v>0</v>
      </c>
    </row>
    <row r="42" spans="7:11" ht="13.5">
      <c r="G42" s="20" t="s">
        <v>596</v>
      </c>
      <c r="H42" s="2" t="s">
        <v>551</v>
      </c>
      <c r="J42" s="23" t="s">
        <v>561</v>
      </c>
      <c r="K42" s="23" t="s">
        <v>562</v>
      </c>
    </row>
    <row r="43" spans="7:11" ht="13.5">
      <c r="G43" s="20" t="s">
        <v>522</v>
      </c>
      <c r="H43" s="2" t="s">
        <v>552</v>
      </c>
      <c r="I43" t="str">
        <f>IF(MonYes,"1","0")</f>
        <v>0</v>
      </c>
      <c r="J43" t="b">
        <v>0</v>
      </c>
      <c r="K43" t="b">
        <v>0</v>
      </c>
    </row>
    <row r="44" spans="7:11" ht="13.5">
      <c r="G44" s="20" t="s">
        <v>523</v>
      </c>
      <c r="H44" s="2" t="s">
        <v>553</v>
      </c>
      <c r="I44" t="str">
        <f>IF(TueYes,"1","0")</f>
        <v>0</v>
      </c>
      <c r="J44" t="b">
        <v>0</v>
      </c>
      <c r="K44" t="b">
        <v>0</v>
      </c>
    </row>
    <row r="45" spans="7:11" ht="13.5">
      <c r="G45" s="20" t="s">
        <v>597</v>
      </c>
      <c r="H45" s="2" t="s">
        <v>554</v>
      </c>
      <c r="I45" t="str">
        <f>IF(WedYes,"1","0")</f>
        <v>0</v>
      </c>
      <c r="J45" t="b">
        <v>0</v>
      </c>
      <c r="K45" t="b">
        <v>0</v>
      </c>
    </row>
    <row r="46" spans="7:8" ht="13.5">
      <c r="G46" s="20" t="s">
        <v>614</v>
      </c>
      <c r="H46" s="2" t="s">
        <v>605</v>
      </c>
    </row>
    <row r="47" spans="7:8" ht="13.5">
      <c r="G47" s="20" t="s">
        <v>615</v>
      </c>
      <c r="H47" s="2" t="s">
        <v>606</v>
      </c>
    </row>
    <row r="48" spans="7:8" ht="13.5">
      <c r="G48" s="20" t="s">
        <v>616</v>
      </c>
      <c r="H48" s="2" t="s">
        <v>556</v>
      </c>
    </row>
    <row r="49" spans="7:8" ht="13.5">
      <c r="G49" s="20" t="s">
        <v>617</v>
      </c>
      <c r="H49" s="2" t="s">
        <v>607</v>
      </c>
    </row>
    <row r="50" spans="7:9" ht="13.5">
      <c r="G50" s="20" t="s">
        <v>618</v>
      </c>
      <c r="H50" s="2" t="s">
        <v>558</v>
      </c>
      <c r="I50">
        <f>IF(CellBikou1&lt;&gt;"",CellBikou1,"")</f>
      </c>
    </row>
    <row r="51" spans="7:9" ht="13.5">
      <c r="G51" s="20" t="s">
        <v>619</v>
      </c>
      <c r="H51" s="2" t="s">
        <v>559</v>
      </c>
      <c r="I51">
        <f>IF(CellBikou2&lt;&gt;"",CellBikou2,"")</f>
      </c>
    </row>
    <row r="52" spans="7:8" ht="13.5">
      <c r="G52" s="20" t="s">
        <v>620</v>
      </c>
      <c r="H52" s="2" t="s">
        <v>560</v>
      </c>
    </row>
    <row r="53" spans="7:8" ht="13.5">
      <c r="G53" s="20" t="s">
        <v>621</v>
      </c>
      <c r="H53" s="2" t="s">
        <v>608</v>
      </c>
    </row>
    <row r="54" spans="7:8" ht="13.5">
      <c r="G54" s="20" t="s">
        <v>622</v>
      </c>
      <c r="H54" s="2" t="s">
        <v>609</v>
      </c>
    </row>
    <row r="55" spans="7:10" ht="13.5">
      <c r="G55" s="20" t="s">
        <v>623</v>
      </c>
      <c r="H55" s="2" t="s">
        <v>611</v>
      </c>
      <c r="I55" t="str">
        <f>IF(Name1,"1","-")</f>
        <v>-</v>
      </c>
      <c r="J55" t="b">
        <v>0</v>
      </c>
    </row>
    <row r="56" spans="7:10" ht="13.5">
      <c r="G56" s="20" t="s">
        <v>624</v>
      </c>
      <c r="H56" s="2" t="s">
        <v>612</v>
      </c>
      <c r="I56" t="str">
        <f>IF(Name2,"1","-")</f>
        <v>-</v>
      </c>
      <c r="J56" t="b">
        <v>0</v>
      </c>
    </row>
    <row r="57" spans="7:10" ht="13.5">
      <c r="G57" s="20" t="s">
        <v>625</v>
      </c>
      <c r="H57" s="2" t="s">
        <v>613</v>
      </c>
      <c r="I57" t="str">
        <f>IF(Name3,"1","-")</f>
        <v>-</v>
      </c>
      <c r="J57" t="b">
        <v>0</v>
      </c>
    </row>
    <row r="58" spans="7:10" ht="13.5">
      <c r="G58" s="20" t="s">
        <v>644</v>
      </c>
      <c r="H58" s="2" t="s">
        <v>610</v>
      </c>
      <c r="I58" t="str">
        <f>IF(Year61,"1","-")</f>
        <v>-</v>
      </c>
      <c r="J58" t="b">
        <v>0</v>
      </c>
    </row>
    <row r="59" spans="8:9" ht="13.5">
      <c r="H59" s="2" t="s">
        <v>438</v>
      </c>
      <c r="I59">
        <f>IF(Kyoyu=TRUE,"教諭",IF(Yougo=TRUE,"養護教諭",IF(Eiyou=TRUE,"栄養教諭","")))</f>
      </c>
    </row>
    <row r="60" spans="8:10" ht="13.5">
      <c r="H60" s="2" t="s">
        <v>434</v>
      </c>
      <c r="I60" t="str">
        <f>IF(Kyoyu,"有","無")</f>
        <v>無</v>
      </c>
      <c r="J60" t="b">
        <v>0</v>
      </c>
    </row>
    <row r="61" spans="8:10" ht="13.5">
      <c r="H61" s="2" t="s">
        <v>435</v>
      </c>
      <c r="I61" t="str">
        <f>IF(Yougo,"有","無")</f>
        <v>無</v>
      </c>
      <c r="J61" t="b">
        <v>0</v>
      </c>
    </row>
    <row r="62" spans="8:10" ht="13.5">
      <c r="H62" s="2" t="s">
        <v>437</v>
      </c>
      <c r="I62" t="str">
        <f>IF(Eiyou,"有","無")</f>
        <v>無</v>
      </c>
      <c r="J62" t="b">
        <v>0</v>
      </c>
    </row>
  </sheetData>
  <sheetProtection selectLockedCells="1" selectUnlockedCells="1"/>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S242"/>
  <sheetViews>
    <sheetView zoomScalePageLayoutView="0" workbookViewId="0" topLeftCell="A227">
      <selection activeCell="H118" sqref="A118:IV119"/>
    </sheetView>
  </sheetViews>
  <sheetFormatPr defaultColWidth="9.140625" defaultRowHeight="15"/>
  <cols>
    <col min="1" max="1" width="10.8515625" style="0" customWidth="1"/>
  </cols>
  <sheetData>
    <row r="1" spans="1:4" s="24" customFormat="1" ht="19.5" customHeight="1">
      <c r="A1" s="24" t="s">
        <v>589</v>
      </c>
      <c r="D1" s="24" t="s">
        <v>981</v>
      </c>
    </row>
    <row r="2" spans="1:19" ht="13.5">
      <c r="A2" s="62"/>
      <c r="B2" s="62" t="s">
        <v>563</v>
      </c>
      <c r="C2" s="62" t="s">
        <v>564</v>
      </c>
      <c r="D2" s="62" t="s">
        <v>654</v>
      </c>
      <c r="E2" s="62" t="s">
        <v>655</v>
      </c>
      <c r="F2" s="62" t="s">
        <v>656</v>
      </c>
      <c r="G2" s="62" t="s">
        <v>657</v>
      </c>
      <c r="H2" s="62" t="s">
        <v>658</v>
      </c>
      <c r="I2" s="62" t="s">
        <v>659</v>
      </c>
      <c r="J2" s="62" t="s">
        <v>660</v>
      </c>
      <c r="K2" s="62" t="s">
        <v>661</v>
      </c>
      <c r="L2" s="62" t="s">
        <v>662</v>
      </c>
      <c r="M2" s="62" t="s">
        <v>663</v>
      </c>
      <c r="N2" s="62" t="s">
        <v>664</v>
      </c>
      <c r="O2" s="62" t="s">
        <v>665</v>
      </c>
      <c r="P2" s="62" t="s">
        <v>666</v>
      </c>
      <c r="Q2" s="62" t="s">
        <v>667</v>
      </c>
      <c r="R2" s="62" t="s">
        <v>668</v>
      </c>
      <c r="S2" s="62" t="s">
        <v>669</v>
      </c>
    </row>
    <row r="3" spans="1:19" ht="13.5">
      <c r="A3" s="63" t="s">
        <v>670</v>
      </c>
      <c r="B3" s="63">
        <v>1</v>
      </c>
      <c r="C3" s="63">
        <v>1100</v>
      </c>
      <c r="D3" s="63" t="s">
        <v>565</v>
      </c>
      <c r="E3" s="63" t="s">
        <v>566</v>
      </c>
      <c r="F3" s="63" t="s">
        <v>567</v>
      </c>
      <c r="G3" s="63" t="s">
        <v>568</v>
      </c>
      <c r="H3" s="63" t="s">
        <v>569</v>
      </c>
      <c r="I3" s="63">
        <v>30000</v>
      </c>
      <c r="J3" s="63" t="s">
        <v>654</v>
      </c>
      <c r="K3" s="63" t="s">
        <v>655</v>
      </c>
      <c r="L3" s="63" t="s">
        <v>671</v>
      </c>
      <c r="M3" s="63" t="s">
        <v>657</v>
      </c>
      <c r="N3" s="63" t="s">
        <v>658</v>
      </c>
      <c r="O3" s="63" t="s">
        <v>654</v>
      </c>
      <c r="P3" s="63" t="s">
        <v>655</v>
      </c>
      <c r="Q3" s="63" t="s">
        <v>671</v>
      </c>
      <c r="R3" s="63" t="s">
        <v>657</v>
      </c>
      <c r="S3" s="63" t="s">
        <v>658</v>
      </c>
    </row>
    <row r="4" spans="1:19" ht="13.5">
      <c r="A4" s="63" t="s">
        <v>672</v>
      </c>
      <c r="B4" s="63">
        <v>1</v>
      </c>
      <c r="C4" s="63">
        <v>1200</v>
      </c>
      <c r="D4" s="63" t="s">
        <v>565</v>
      </c>
      <c r="E4" s="63" t="s">
        <v>566</v>
      </c>
      <c r="F4" s="63" t="s">
        <v>570</v>
      </c>
      <c r="G4" s="63" t="s">
        <v>568</v>
      </c>
      <c r="H4" s="63" t="s">
        <v>569</v>
      </c>
      <c r="I4" s="63">
        <v>30000</v>
      </c>
      <c r="J4" s="63" t="s">
        <v>654</v>
      </c>
      <c r="K4" s="63" t="s">
        <v>655</v>
      </c>
      <c r="L4" s="63" t="s">
        <v>673</v>
      </c>
      <c r="M4" s="63" t="s">
        <v>657</v>
      </c>
      <c r="N4" s="63" t="s">
        <v>658</v>
      </c>
      <c r="O4" s="63" t="s">
        <v>654</v>
      </c>
      <c r="P4" s="63" t="s">
        <v>655</v>
      </c>
      <c r="Q4" s="63" t="s">
        <v>673</v>
      </c>
      <c r="R4" s="63" t="s">
        <v>657</v>
      </c>
      <c r="S4" s="63" t="s">
        <v>658</v>
      </c>
    </row>
    <row r="5" spans="1:19" ht="13.5">
      <c r="A5" s="63" t="s">
        <v>674</v>
      </c>
      <c r="B5" s="63">
        <v>1</v>
      </c>
      <c r="C5" s="63">
        <v>1300</v>
      </c>
      <c r="D5" s="63" t="s">
        <v>565</v>
      </c>
      <c r="E5" s="63" t="s">
        <v>566</v>
      </c>
      <c r="F5" s="63" t="s">
        <v>571</v>
      </c>
      <c r="G5" s="63" t="s">
        <v>568</v>
      </c>
      <c r="H5" s="63" t="s">
        <v>569</v>
      </c>
      <c r="I5" s="63">
        <v>30000</v>
      </c>
      <c r="J5" s="63" t="s">
        <v>654</v>
      </c>
      <c r="K5" s="63" t="s">
        <v>655</v>
      </c>
      <c r="L5" s="63" t="s">
        <v>675</v>
      </c>
      <c r="M5" s="63" t="s">
        <v>657</v>
      </c>
      <c r="N5" s="63" t="s">
        <v>658</v>
      </c>
      <c r="O5" s="63" t="s">
        <v>654</v>
      </c>
      <c r="P5" s="63" t="s">
        <v>655</v>
      </c>
      <c r="Q5" s="63" t="s">
        <v>675</v>
      </c>
      <c r="R5" s="63" t="s">
        <v>657</v>
      </c>
      <c r="S5" s="63" t="s">
        <v>658</v>
      </c>
    </row>
    <row r="6" spans="1:19" ht="13.5">
      <c r="A6" s="62" t="s">
        <v>676</v>
      </c>
      <c r="B6" s="64">
        <v>1</v>
      </c>
      <c r="C6" s="62">
        <v>1401</v>
      </c>
      <c r="D6" s="62" t="s">
        <v>572</v>
      </c>
      <c r="E6" s="62" t="s">
        <v>574</v>
      </c>
      <c r="F6" s="62" t="s">
        <v>567</v>
      </c>
      <c r="G6" s="62" t="s">
        <v>568</v>
      </c>
      <c r="H6" s="62" t="s">
        <v>569</v>
      </c>
      <c r="I6" s="62">
        <v>18000</v>
      </c>
      <c r="J6" s="62" t="s">
        <v>677</v>
      </c>
      <c r="K6" s="62" t="s">
        <v>677</v>
      </c>
      <c r="L6" s="62" t="s">
        <v>671</v>
      </c>
      <c r="M6" s="62" t="s">
        <v>657</v>
      </c>
      <c r="N6" s="62" t="s">
        <v>658</v>
      </c>
      <c r="O6" s="62" t="s">
        <v>671</v>
      </c>
      <c r="P6" s="62" t="s">
        <v>657</v>
      </c>
      <c r="Q6" s="62" t="s">
        <v>658</v>
      </c>
      <c r="R6" s="62" t="s">
        <v>573</v>
      </c>
      <c r="S6" s="62" t="s">
        <v>573</v>
      </c>
    </row>
    <row r="7" spans="1:19" ht="13.5">
      <c r="A7" s="62" t="s">
        <v>678</v>
      </c>
      <c r="B7" s="64">
        <v>1</v>
      </c>
      <c r="C7" s="62">
        <v>1402</v>
      </c>
      <c r="D7" s="62" t="s">
        <v>572</v>
      </c>
      <c r="E7" s="62" t="s">
        <v>574</v>
      </c>
      <c r="F7" s="62" t="s">
        <v>570</v>
      </c>
      <c r="G7" s="62" t="s">
        <v>568</v>
      </c>
      <c r="H7" s="62" t="s">
        <v>569</v>
      </c>
      <c r="I7" s="62">
        <v>18000</v>
      </c>
      <c r="J7" s="62" t="s">
        <v>677</v>
      </c>
      <c r="K7" s="62" t="s">
        <v>677</v>
      </c>
      <c r="L7" s="62" t="s">
        <v>673</v>
      </c>
      <c r="M7" s="62" t="s">
        <v>657</v>
      </c>
      <c r="N7" s="62" t="s">
        <v>658</v>
      </c>
      <c r="O7" s="62" t="s">
        <v>673</v>
      </c>
      <c r="P7" s="62" t="s">
        <v>657</v>
      </c>
      <c r="Q7" s="62" t="s">
        <v>658</v>
      </c>
      <c r="R7" s="62" t="s">
        <v>573</v>
      </c>
      <c r="S7" s="62" t="s">
        <v>573</v>
      </c>
    </row>
    <row r="8" spans="1:19" ht="13.5">
      <c r="A8" s="62" t="s">
        <v>679</v>
      </c>
      <c r="B8" s="64">
        <v>1</v>
      </c>
      <c r="C8" s="62">
        <v>1403</v>
      </c>
      <c r="D8" s="62" t="s">
        <v>572</v>
      </c>
      <c r="E8" s="62" t="s">
        <v>574</v>
      </c>
      <c r="F8" s="62" t="s">
        <v>571</v>
      </c>
      <c r="G8" s="62" t="s">
        <v>568</v>
      </c>
      <c r="H8" s="62" t="s">
        <v>569</v>
      </c>
      <c r="I8" s="62">
        <v>18000</v>
      </c>
      <c r="J8" s="62" t="s">
        <v>677</v>
      </c>
      <c r="K8" s="62" t="s">
        <v>677</v>
      </c>
      <c r="L8" s="62" t="s">
        <v>675</v>
      </c>
      <c r="M8" s="62" t="s">
        <v>657</v>
      </c>
      <c r="N8" s="62" t="s">
        <v>658</v>
      </c>
      <c r="O8" s="62" t="s">
        <v>675</v>
      </c>
      <c r="P8" s="62" t="s">
        <v>657</v>
      </c>
      <c r="Q8" s="62" t="s">
        <v>658</v>
      </c>
      <c r="R8" s="62" t="s">
        <v>573</v>
      </c>
      <c r="S8" s="62" t="s">
        <v>573</v>
      </c>
    </row>
    <row r="9" spans="1:19" ht="13.5">
      <c r="A9" s="62" t="s">
        <v>680</v>
      </c>
      <c r="B9" s="64">
        <v>1</v>
      </c>
      <c r="C9" s="62">
        <v>1404</v>
      </c>
      <c r="D9" s="62" t="s">
        <v>565</v>
      </c>
      <c r="E9" s="62" t="s">
        <v>575</v>
      </c>
      <c r="F9" s="62" t="s">
        <v>567</v>
      </c>
      <c r="G9" s="62" t="s">
        <v>568</v>
      </c>
      <c r="H9" s="62" t="s">
        <v>569</v>
      </c>
      <c r="I9" s="62">
        <v>24000</v>
      </c>
      <c r="J9" s="62" t="s">
        <v>654</v>
      </c>
      <c r="K9" s="62" t="s">
        <v>573</v>
      </c>
      <c r="L9" s="62" t="s">
        <v>671</v>
      </c>
      <c r="M9" s="62" t="s">
        <v>657</v>
      </c>
      <c r="N9" s="62" t="s">
        <v>658</v>
      </c>
      <c r="O9" s="62" t="s">
        <v>654</v>
      </c>
      <c r="P9" s="62" t="s">
        <v>671</v>
      </c>
      <c r="Q9" s="62" t="s">
        <v>657</v>
      </c>
      <c r="R9" s="62" t="s">
        <v>658</v>
      </c>
      <c r="S9" s="62" t="s">
        <v>573</v>
      </c>
    </row>
    <row r="10" spans="1:19" ht="13.5">
      <c r="A10" s="62" t="s">
        <v>681</v>
      </c>
      <c r="B10" s="64">
        <v>1</v>
      </c>
      <c r="C10" s="62">
        <v>1405</v>
      </c>
      <c r="D10" s="62" t="s">
        <v>565</v>
      </c>
      <c r="E10" s="62" t="s">
        <v>575</v>
      </c>
      <c r="F10" s="62" t="s">
        <v>570</v>
      </c>
      <c r="G10" s="62" t="s">
        <v>568</v>
      </c>
      <c r="H10" s="62" t="s">
        <v>569</v>
      </c>
      <c r="I10" s="62">
        <v>24000</v>
      </c>
      <c r="J10" s="62" t="s">
        <v>654</v>
      </c>
      <c r="K10" s="62" t="s">
        <v>573</v>
      </c>
      <c r="L10" s="62" t="s">
        <v>673</v>
      </c>
      <c r="M10" s="62" t="s">
        <v>657</v>
      </c>
      <c r="N10" s="62" t="s">
        <v>658</v>
      </c>
      <c r="O10" s="62" t="s">
        <v>654</v>
      </c>
      <c r="P10" s="62" t="s">
        <v>673</v>
      </c>
      <c r="Q10" s="62" t="s">
        <v>657</v>
      </c>
      <c r="R10" s="62" t="s">
        <v>658</v>
      </c>
      <c r="S10" s="62" t="s">
        <v>573</v>
      </c>
    </row>
    <row r="11" spans="1:19" ht="13.5">
      <c r="A11" s="62" t="s">
        <v>682</v>
      </c>
      <c r="B11" s="64">
        <v>1</v>
      </c>
      <c r="C11" s="62">
        <v>1406</v>
      </c>
      <c r="D11" s="62" t="s">
        <v>565</v>
      </c>
      <c r="E11" s="62" t="s">
        <v>683</v>
      </c>
      <c r="F11" s="62" t="s">
        <v>684</v>
      </c>
      <c r="G11" s="62" t="s">
        <v>568</v>
      </c>
      <c r="H11" s="62" t="s">
        <v>569</v>
      </c>
      <c r="I11" s="62">
        <v>24000</v>
      </c>
      <c r="J11" s="62" t="s">
        <v>654</v>
      </c>
      <c r="K11" s="62" t="s">
        <v>573</v>
      </c>
      <c r="L11" s="62" t="s">
        <v>675</v>
      </c>
      <c r="M11" s="62" t="s">
        <v>657</v>
      </c>
      <c r="N11" s="62" t="s">
        <v>658</v>
      </c>
      <c r="O11" s="62" t="s">
        <v>654</v>
      </c>
      <c r="P11" s="62" t="s">
        <v>675</v>
      </c>
      <c r="Q11" s="62" t="s">
        <v>657</v>
      </c>
      <c r="R11" s="62" t="s">
        <v>658</v>
      </c>
      <c r="S11" s="62" t="s">
        <v>573</v>
      </c>
    </row>
    <row r="12" spans="1:19" ht="13.5">
      <c r="A12" s="62" t="s">
        <v>685</v>
      </c>
      <c r="B12" s="64">
        <v>1</v>
      </c>
      <c r="C12" s="62">
        <v>1407</v>
      </c>
      <c r="D12" s="62" t="s">
        <v>565</v>
      </c>
      <c r="E12" s="62" t="s">
        <v>576</v>
      </c>
      <c r="F12" s="62" t="s">
        <v>686</v>
      </c>
      <c r="G12" s="62" t="s">
        <v>568</v>
      </c>
      <c r="H12" s="62" t="s">
        <v>569</v>
      </c>
      <c r="I12" s="62">
        <v>24000</v>
      </c>
      <c r="J12" s="62" t="s">
        <v>654</v>
      </c>
      <c r="K12" s="62" t="s">
        <v>573</v>
      </c>
      <c r="L12" s="62" t="s">
        <v>671</v>
      </c>
      <c r="M12" s="62" t="s">
        <v>657</v>
      </c>
      <c r="N12" s="62" t="s">
        <v>658</v>
      </c>
      <c r="O12" s="62" t="s">
        <v>654</v>
      </c>
      <c r="P12" s="62" t="s">
        <v>671</v>
      </c>
      <c r="Q12" s="62" t="s">
        <v>657</v>
      </c>
      <c r="R12" s="62" t="s">
        <v>658</v>
      </c>
      <c r="S12" s="62" t="s">
        <v>573</v>
      </c>
    </row>
    <row r="13" spans="1:19" ht="13.5">
      <c r="A13" s="62" t="s">
        <v>687</v>
      </c>
      <c r="B13" s="64">
        <v>1</v>
      </c>
      <c r="C13" s="62">
        <v>1408</v>
      </c>
      <c r="D13" s="62" t="s">
        <v>565</v>
      </c>
      <c r="E13" s="62" t="s">
        <v>688</v>
      </c>
      <c r="F13" s="62" t="s">
        <v>689</v>
      </c>
      <c r="G13" s="62" t="s">
        <v>690</v>
      </c>
      <c r="H13" s="62" t="s">
        <v>691</v>
      </c>
      <c r="I13" s="62">
        <v>24000</v>
      </c>
      <c r="J13" s="62" t="s">
        <v>654</v>
      </c>
      <c r="K13" s="62" t="s">
        <v>692</v>
      </c>
      <c r="L13" s="62" t="s">
        <v>673</v>
      </c>
      <c r="M13" s="62" t="s">
        <v>657</v>
      </c>
      <c r="N13" s="62" t="s">
        <v>658</v>
      </c>
      <c r="O13" s="62" t="s">
        <v>654</v>
      </c>
      <c r="P13" s="62" t="s">
        <v>673</v>
      </c>
      <c r="Q13" s="62" t="s">
        <v>657</v>
      </c>
      <c r="R13" s="62" t="s">
        <v>658</v>
      </c>
      <c r="S13" s="62" t="s">
        <v>573</v>
      </c>
    </row>
    <row r="14" spans="1:19" ht="13.5">
      <c r="A14" s="62" t="s">
        <v>693</v>
      </c>
      <c r="B14" s="64">
        <v>1</v>
      </c>
      <c r="C14" s="62">
        <v>1409</v>
      </c>
      <c r="D14" s="62" t="s">
        <v>565</v>
      </c>
      <c r="E14" s="62" t="s">
        <v>688</v>
      </c>
      <c r="F14" s="62" t="s">
        <v>684</v>
      </c>
      <c r="G14" s="62" t="s">
        <v>690</v>
      </c>
      <c r="H14" s="62" t="s">
        <v>691</v>
      </c>
      <c r="I14" s="62">
        <v>24000</v>
      </c>
      <c r="J14" s="62" t="s">
        <v>654</v>
      </c>
      <c r="K14" s="62" t="s">
        <v>692</v>
      </c>
      <c r="L14" s="62" t="s">
        <v>675</v>
      </c>
      <c r="M14" s="62" t="s">
        <v>657</v>
      </c>
      <c r="N14" s="62" t="s">
        <v>658</v>
      </c>
      <c r="O14" s="62" t="s">
        <v>654</v>
      </c>
      <c r="P14" s="62" t="s">
        <v>675</v>
      </c>
      <c r="Q14" s="62" t="s">
        <v>657</v>
      </c>
      <c r="R14" s="62" t="s">
        <v>658</v>
      </c>
      <c r="S14" s="62" t="s">
        <v>573</v>
      </c>
    </row>
    <row r="15" spans="1:19" ht="13.5">
      <c r="A15" s="62" t="s">
        <v>694</v>
      </c>
      <c r="B15" s="64">
        <v>1</v>
      </c>
      <c r="C15" s="62">
        <v>1410</v>
      </c>
      <c r="D15" s="62" t="s">
        <v>565</v>
      </c>
      <c r="E15" s="62" t="s">
        <v>566</v>
      </c>
      <c r="F15" s="62" t="s">
        <v>695</v>
      </c>
      <c r="G15" s="62"/>
      <c r="H15" s="62"/>
      <c r="I15" s="62">
        <v>12000</v>
      </c>
      <c r="J15" s="62" t="s">
        <v>654</v>
      </c>
      <c r="K15" s="62" t="s">
        <v>655</v>
      </c>
      <c r="L15" s="62" t="s">
        <v>573</v>
      </c>
      <c r="M15" s="62" t="s">
        <v>573</v>
      </c>
      <c r="N15" s="62" t="s">
        <v>573</v>
      </c>
      <c r="O15" s="62" t="s">
        <v>654</v>
      </c>
      <c r="P15" s="62" t="s">
        <v>655</v>
      </c>
      <c r="Q15" s="62" t="s">
        <v>573</v>
      </c>
      <c r="R15" s="62" t="s">
        <v>573</v>
      </c>
      <c r="S15" s="62" t="s">
        <v>573</v>
      </c>
    </row>
    <row r="16" spans="1:19" ht="13.5">
      <c r="A16" s="62" t="s">
        <v>696</v>
      </c>
      <c r="B16" s="64">
        <v>1</v>
      </c>
      <c r="C16" s="62">
        <v>1411</v>
      </c>
      <c r="D16" s="62" t="s">
        <v>565</v>
      </c>
      <c r="E16" s="62" t="s">
        <v>566</v>
      </c>
      <c r="F16" s="62" t="s">
        <v>697</v>
      </c>
      <c r="G16" s="62"/>
      <c r="H16" s="62"/>
      <c r="I16" s="62">
        <v>12000</v>
      </c>
      <c r="J16" s="62" t="s">
        <v>654</v>
      </c>
      <c r="K16" s="62" t="s">
        <v>655</v>
      </c>
      <c r="L16" s="62" t="s">
        <v>573</v>
      </c>
      <c r="M16" s="62" t="s">
        <v>573</v>
      </c>
      <c r="N16" s="62" t="s">
        <v>573</v>
      </c>
      <c r="O16" s="62" t="s">
        <v>654</v>
      </c>
      <c r="P16" s="62" t="s">
        <v>655</v>
      </c>
      <c r="Q16" s="62" t="s">
        <v>573</v>
      </c>
      <c r="R16" s="62" t="s">
        <v>573</v>
      </c>
      <c r="S16" s="62" t="s">
        <v>573</v>
      </c>
    </row>
    <row r="17" spans="1:19" ht="13.5">
      <c r="A17" s="62" t="s">
        <v>698</v>
      </c>
      <c r="B17" s="64">
        <v>1</v>
      </c>
      <c r="C17" s="62">
        <v>1412</v>
      </c>
      <c r="D17" s="62" t="s">
        <v>565</v>
      </c>
      <c r="E17" s="62" t="s">
        <v>566</v>
      </c>
      <c r="F17" s="62" t="s">
        <v>699</v>
      </c>
      <c r="G17" s="62"/>
      <c r="H17" s="62"/>
      <c r="I17" s="62">
        <v>12000</v>
      </c>
      <c r="J17" s="62" t="s">
        <v>654</v>
      </c>
      <c r="K17" s="62" t="s">
        <v>655</v>
      </c>
      <c r="L17" s="62" t="s">
        <v>573</v>
      </c>
      <c r="M17" s="62" t="s">
        <v>573</v>
      </c>
      <c r="N17" s="62" t="s">
        <v>700</v>
      </c>
      <c r="O17" s="62" t="s">
        <v>654</v>
      </c>
      <c r="P17" s="62" t="s">
        <v>655</v>
      </c>
      <c r="Q17" s="62" t="s">
        <v>700</v>
      </c>
      <c r="R17" s="62" t="s">
        <v>573</v>
      </c>
      <c r="S17" s="62" t="s">
        <v>573</v>
      </c>
    </row>
    <row r="18" spans="1:19" ht="13.5">
      <c r="A18" s="62" t="s">
        <v>701</v>
      </c>
      <c r="B18" s="64">
        <v>1</v>
      </c>
      <c r="C18" s="62">
        <v>1413</v>
      </c>
      <c r="D18" s="62" t="s">
        <v>702</v>
      </c>
      <c r="E18" s="62" t="s">
        <v>703</v>
      </c>
      <c r="F18" s="62" t="s">
        <v>704</v>
      </c>
      <c r="G18" s="62"/>
      <c r="H18" s="62"/>
      <c r="I18" s="62">
        <v>12000</v>
      </c>
      <c r="J18" s="62" t="s">
        <v>654</v>
      </c>
      <c r="K18" s="62" t="s">
        <v>655</v>
      </c>
      <c r="L18" s="62" t="s">
        <v>573</v>
      </c>
      <c r="M18" s="62" t="s">
        <v>573</v>
      </c>
      <c r="N18" s="62" t="s">
        <v>573</v>
      </c>
      <c r="O18" s="62" t="s">
        <v>654</v>
      </c>
      <c r="P18" s="62" t="s">
        <v>655</v>
      </c>
      <c r="Q18" s="62" t="s">
        <v>573</v>
      </c>
      <c r="R18" s="62" t="s">
        <v>573</v>
      </c>
      <c r="S18" s="62" t="s">
        <v>573</v>
      </c>
    </row>
    <row r="19" spans="1:19" ht="13.5">
      <c r="A19" s="62" t="s">
        <v>705</v>
      </c>
      <c r="B19" s="64">
        <v>1</v>
      </c>
      <c r="C19" s="62">
        <v>1414</v>
      </c>
      <c r="D19" s="62" t="s">
        <v>565</v>
      </c>
      <c r="E19" s="62" t="s">
        <v>566</v>
      </c>
      <c r="F19" s="62" t="s">
        <v>706</v>
      </c>
      <c r="G19" s="62" t="s">
        <v>707</v>
      </c>
      <c r="H19" s="62" t="s">
        <v>691</v>
      </c>
      <c r="I19" s="62">
        <v>18000</v>
      </c>
      <c r="J19" s="62" t="s">
        <v>654</v>
      </c>
      <c r="K19" s="62" t="s">
        <v>655</v>
      </c>
      <c r="L19" s="62" t="s">
        <v>573</v>
      </c>
      <c r="M19" s="62" t="s">
        <v>708</v>
      </c>
      <c r="N19" s="62" t="s">
        <v>658</v>
      </c>
      <c r="O19" s="62" t="s">
        <v>654</v>
      </c>
      <c r="P19" s="62" t="s">
        <v>655</v>
      </c>
      <c r="Q19" s="62" t="s">
        <v>658</v>
      </c>
      <c r="R19" s="62" t="s">
        <v>708</v>
      </c>
      <c r="S19" s="62" t="s">
        <v>573</v>
      </c>
    </row>
    <row r="20" spans="1:19" ht="13.5">
      <c r="A20" s="62" t="s">
        <v>709</v>
      </c>
      <c r="B20" s="64">
        <v>1</v>
      </c>
      <c r="C20" s="62">
        <v>1415</v>
      </c>
      <c r="D20" s="62" t="s">
        <v>565</v>
      </c>
      <c r="E20" s="62" t="s">
        <v>566</v>
      </c>
      <c r="F20" s="62" t="s">
        <v>710</v>
      </c>
      <c r="G20" s="62" t="s">
        <v>711</v>
      </c>
      <c r="H20" s="62" t="s">
        <v>569</v>
      </c>
      <c r="I20" s="62">
        <v>24000</v>
      </c>
      <c r="J20" s="62" t="s">
        <v>654</v>
      </c>
      <c r="K20" s="62" t="s">
        <v>655</v>
      </c>
      <c r="L20" s="62" t="s">
        <v>708</v>
      </c>
      <c r="M20" s="62" t="s">
        <v>692</v>
      </c>
      <c r="N20" s="62" t="s">
        <v>658</v>
      </c>
      <c r="O20" s="62" t="s">
        <v>654</v>
      </c>
      <c r="P20" s="62" t="s">
        <v>655</v>
      </c>
      <c r="Q20" s="62" t="s">
        <v>658</v>
      </c>
      <c r="R20" s="62" t="s">
        <v>708</v>
      </c>
      <c r="S20" s="62" t="s">
        <v>573</v>
      </c>
    </row>
    <row r="21" spans="1:19" ht="13.5">
      <c r="A21" s="62" t="s">
        <v>712</v>
      </c>
      <c r="B21" s="64">
        <v>1</v>
      </c>
      <c r="C21" s="62">
        <v>1416</v>
      </c>
      <c r="D21" s="62" t="s">
        <v>565</v>
      </c>
      <c r="E21" s="62" t="s">
        <v>566</v>
      </c>
      <c r="F21" s="62" t="s">
        <v>713</v>
      </c>
      <c r="G21" s="62" t="s">
        <v>714</v>
      </c>
      <c r="H21" s="62" t="s">
        <v>569</v>
      </c>
      <c r="I21" s="62">
        <v>24000</v>
      </c>
      <c r="J21" s="62" t="s">
        <v>654</v>
      </c>
      <c r="K21" s="62" t="s">
        <v>655</v>
      </c>
      <c r="L21" s="62" t="s">
        <v>671</v>
      </c>
      <c r="M21" s="62" t="s">
        <v>692</v>
      </c>
      <c r="N21" s="62" t="s">
        <v>658</v>
      </c>
      <c r="O21" s="62" t="s">
        <v>654</v>
      </c>
      <c r="P21" s="62" t="s">
        <v>655</v>
      </c>
      <c r="Q21" s="62" t="s">
        <v>671</v>
      </c>
      <c r="R21" s="62" t="s">
        <v>658</v>
      </c>
      <c r="S21" s="62" t="s">
        <v>573</v>
      </c>
    </row>
    <row r="22" spans="1:19" ht="13.5">
      <c r="A22" s="62" t="s">
        <v>715</v>
      </c>
      <c r="B22" s="64">
        <v>1</v>
      </c>
      <c r="C22" s="62">
        <v>1417</v>
      </c>
      <c r="D22" s="62" t="s">
        <v>565</v>
      </c>
      <c r="E22" s="62" t="s">
        <v>566</v>
      </c>
      <c r="F22" s="62" t="s">
        <v>716</v>
      </c>
      <c r="G22" s="62" t="s">
        <v>714</v>
      </c>
      <c r="H22" s="62" t="s">
        <v>569</v>
      </c>
      <c r="I22" s="62">
        <v>24000</v>
      </c>
      <c r="J22" s="62" t="s">
        <v>654</v>
      </c>
      <c r="K22" s="62" t="s">
        <v>655</v>
      </c>
      <c r="L22" s="62" t="s">
        <v>673</v>
      </c>
      <c r="M22" s="62" t="s">
        <v>692</v>
      </c>
      <c r="N22" s="62" t="s">
        <v>658</v>
      </c>
      <c r="O22" s="62" t="s">
        <v>654</v>
      </c>
      <c r="P22" s="62" t="s">
        <v>655</v>
      </c>
      <c r="Q22" s="62" t="s">
        <v>673</v>
      </c>
      <c r="R22" s="62" t="s">
        <v>658</v>
      </c>
      <c r="S22" s="62" t="s">
        <v>573</v>
      </c>
    </row>
    <row r="23" spans="1:19" ht="13.5">
      <c r="A23" s="62" t="s">
        <v>717</v>
      </c>
      <c r="B23" s="64">
        <v>1</v>
      </c>
      <c r="C23" s="62">
        <v>1418</v>
      </c>
      <c r="D23" s="62" t="s">
        <v>565</v>
      </c>
      <c r="E23" s="62" t="s">
        <v>566</v>
      </c>
      <c r="F23" s="62" t="s">
        <v>684</v>
      </c>
      <c r="G23" s="62" t="s">
        <v>718</v>
      </c>
      <c r="H23" s="62" t="s">
        <v>719</v>
      </c>
      <c r="I23" s="62">
        <v>24000</v>
      </c>
      <c r="J23" s="62" t="s">
        <v>654</v>
      </c>
      <c r="K23" s="62" t="s">
        <v>655</v>
      </c>
      <c r="L23" s="62" t="s">
        <v>675</v>
      </c>
      <c r="M23" s="62" t="s">
        <v>708</v>
      </c>
      <c r="N23" s="62" t="s">
        <v>658</v>
      </c>
      <c r="O23" s="62" t="s">
        <v>654</v>
      </c>
      <c r="P23" s="62" t="s">
        <v>655</v>
      </c>
      <c r="Q23" s="62" t="s">
        <v>675</v>
      </c>
      <c r="R23" s="62" t="s">
        <v>658</v>
      </c>
      <c r="S23" s="62" t="s">
        <v>573</v>
      </c>
    </row>
    <row r="24" spans="1:19" ht="13.5">
      <c r="A24" s="62" t="s">
        <v>720</v>
      </c>
      <c r="B24" s="64">
        <v>1</v>
      </c>
      <c r="C24" s="62">
        <v>1419</v>
      </c>
      <c r="D24" s="62" t="s">
        <v>565</v>
      </c>
      <c r="E24" s="62" t="s">
        <v>566</v>
      </c>
      <c r="F24" s="62" t="s">
        <v>686</v>
      </c>
      <c r="G24" s="62" t="s">
        <v>568</v>
      </c>
      <c r="H24" s="62" t="s">
        <v>721</v>
      </c>
      <c r="I24" s="62">
        <v>24000</v>
      </c>
      <c r="J24" s="62" t="s">
        <v>654</v>
      </c>
      <c r="K24" s="62" t="s">
        <v>655</v>
      </c>
      <c r="L24" s="62" t="s">
        <v>671</v>
      </c>
      <c r="M24" s="62" t="s">
        <v>657</v>
      </c>
      <c r="N24" s="62" t="s">
        <v>573</v>
      </c>
      <c r="O24" s="62" t="s">
        <v>654</v>
      </c>
      <c r="P24" s="62" t="s">
        <v>655</v>
      </c>
      <c r="Q24" s="62" t="s">
        <v>671</v>
      </c>
      <c r="R24" s="62" t="s">
        <v>657</v>
      </c>
      <c r="S24" s="62" t="s">
        <v>573</v>
      </c>
    </row>
    <row r="25" spans="1:19" ht="13.5">
      <c r="A25" s="62" t="s">
        <v>722</v>
      </c>
      <c r="B25" s="64">
        <v>1</v>
      </c>
      <c r="C25" s="62">
        <v>1420</v>
      </c>
      <c r="D25" s="62" t="s">
        <v>565</v>
      </c>
      <c r="E25" s="62" t="s">
        <v>566</v>
      </c>
      <c r="F25" s="62" t="s">
        <v>689</v>
      </c>
      <c r="G25" s="62" t="s">
        <v>568</v>
      </c>
      <c r="H25" s="62" t="s">
        <v>721</v>
      </c>
      <c r="I25" s="62">
        <v>24000</v>
      </c>
      <c r="J25" s="62" t="s">
        <v>654</v>
      </c>
      <c r="K25" s="62" t="s">
        <v>655</v>
      </c>
      <c r="L25" s="62" t="s">
        <v>673</v>
      </c>
      <c r="M25" s="62" t="s">
        <v>657</v>
      </c>
      <c r="N25" s="62" t="s">
        <v>573</v>
      </c>
      <c r="O25" s="62" t="s">
        <v>654</v>
      </c>
      <c r="P25" s="62" t="s">
        <v>655</v>
      </c>
      <c r="Q25" s="62" t="s">
        <v>673</v>
      </c>
      <c r="R25" s="62" t="s">
        <v>657</v>
      </c>
      <c r="S25" s="62" t="s">
        <v>573</v>
      </c>
    </row>
    <row r="26" spans="1:19" ht="13.5">
      <c r="A26" s="62" t="s">
        <v>723</v>
      </c>
      <c r="B26" s="64">
        <v>1</v>
      </c>
      <c r="C26" s="62">
        <v>1421</v>
      </c>
      <c r="D26" s="62" t="s">
        <v>565</v>
      </c>
      <c r="E26" s="62" t="s">
        <v>566</v>
      </c>
      <c r="F26" s="62" t="s">
        <v>684</v>
      </c>
      <c r="G26" s="62" t="s">
        <v>711</v>
      </c>
      <c r="H26" s="62" t="s">
        <v>721</v>
      </c>
      <c r="I26" s="62">
        <v>24000</v>
      </c>
      <c r="J26" s="62" t="s">
        <v>654</v>
      </c>
      <c r="K26" s="62" t="s">
        <v>655</v>
      </c>
      <c r="L26" s="62" t="s">
        <v>675</v>
      </c>
      <c r="M26" s="62" t="s">
        <v>657</v>
      </c>
      <c r="N26" s="62" t="s">
        <v>573</v>
      </c>
      <c r="O26" s="62" t="s">
        <v>654</v>
      </c>
      <c r="P26" s="62" t="s">
        <v>655</v>
      </c>
      <c r="Q26" s="62" t="s">
        <v>675</v>
      </c>
      <c r="R26" s="62" t="s">
        <v>657</v>
      </c>
      <c r="S26" s="62" t="s">
        <v>573</v>
      </c>
    </row>
    <row r="27" spans="1:19" ht="13.5">
      <c r="A27" s="62" t="s">
        <v>724</v>
      </c>
      <c r="B27" s="64">
        <v>1</v>
      </c>
      <c r="C27" s="62">
        <v>1422</v>
      </c>
      <c r="D27" s="62" t="s">
        <v>565</v>
      </c>
      <c r="E27" s="62" t="s">
        <v>566</v>
      </c>
      <c r="F27" s="62" t="s">
        <v>713</v>
      </c>
      <c r="G27" s="62" t="s">
        <v>725</v>
      </c>
      <c r="H27" s="62" t="s">
        <v>569</v>
      </c>
      <c r="I27" s="62">
        <v>24000</v>
      </c>
      <c r="J27" s="62" t="s">
        <v>654</v>
      </c>
      <c r="K27" s="62" t="s">
        <v>655</v>
      </c>
      <c r="L27" s="62" t="s">
        <v>671</v>
      </c>
      <c r="M27" s="62" t="s">
        <v>573</v>
      </c>
      <c r="N27" s="62" t="s">
        <v>658</v>
      </c>
      <c r="O27" s="62" t="s">
        <v>654</v>
      </c>
      <c r="P27" s="62" t="s">
        <v>655</v>
      </c>
      <c r="Q27" s="62" t="s">
        <v>671</v>
      </c>
      <c r="R27" s="62" t="s">
        <v>658</v>
      </c>
      <c r="S27" s="62" t="s">
        <v>573</v>
      </c>
    </row>
    <row r="28" spans="1:19" ht="13.5">
      <c r="A28" s="62" t="s">
        <v>726</v>
      </c>
      <c r="B28" s="64">
        <v>1</v>
      </c>
      <c r="C28" s="62">
        <v>1423</v>
      </c>
      <c r="D28" s="62" t="s">
        <v>565</v>
      </c>
      <c r="E28" s="62" t="s">
        <v>566</v>
      </c>
      <c r="F28" s="62" t="s">
        <v>689</v>
      </c>
      <c r="G28" s="62" t="s">
        <v>725</v>
      </c>
      <c r="H28" s="62" t="s">
        <v>719</v>
      </c>
      <c r="I28" s="62">
        <v>24000</v>
      </c>
      <c r="J28" s="62" t="s">
        <v>654</v>
      </c>
      <c r="K28" s="62" t="s">
        <v>655</v>
      </c>
      <c r="L28" s="62" t="s">
        <v>673</v>
      </c>
      <c r="M28" s="62" t="s">
        <v>573</v>
      </c>
      <c r="N28" s="62" t="s">
        <v>658</v>
      </c>
      <c r="O28" s="62" t="s">
        <v>654</v>
      </c>
      <c r="P28" s="62" t="s">
        <v>655</v>
      </c>
      <c r="Q28" s="62" t="s">
        <v>673</v>
      </c>
      <c r="R28" s="62" t="s">
        <v>658</v>
      </c>
      <c r="S28" s="62" t="s">
        <v>573</v>
      </c>
    </row>
    <row r="29" spans="1:19" ht="13.5">
      <c r="A29" s="62" t="s">
        <v>727</v>
      </c>
      <c r="B29" s="64">
        <v>1</v>
      </c>
      <c r="C29" s="62">
        <v>1424</v>
      </c>
      <c r="D29" s="62" t="s">
        <v>565</v>
      </c>
      <c r="E29" s="62" t="s">
        <v>566</v>
      </c>
      <c r="F29" s="62" t="s">
        <v>728</v>
      </c>
      <c r="G29" s="62" t="s">
        <v>725</v>
      </c>
      <c r="H29" s="62" t="s">
        <v>719</v>
      </c>
      <c r="I29" s="62">
        <v>24000</v>
      </c>
      <c r="J29" s="62" t="s">
        <v>654</v>
      </c>
      <c r="K29" s="62" t="s">
        <v>655</v>
      </c>
      <c r="L29" s="62" t="s">
        <v>675</v>
      </c>
      <c r="M29" s="62" t="s">
        <v>573</v>
      </c>
      <c r="N29" s="62" t="s">
        <v>658</v>
      </c>
      <c r="O29" s="62" t="s">
        <v>654</v>
      </c>
      <c r="P29" s="62" t="s">
        <v>655</v>
      </c>
      <c r="Q29" s="62" t="s">
        <v>675</v>
      </c>
      <c r="R29" s="62" t="s">
        <v>658</v>
      </c>
      <c r="S29" s="62" t="s">
        <v>573</v>
      </c>
    </row>
    <row r="30" spans="1:19" ht="13.5">
      <c r="A30" s="62" t="s">
        <v>729</v>
      </c>
      <c r="B30" s="64">
        <v>1</v>
      </c>
      <c r="C30" s="62">
        <v>1501</v>
      </c>
      <c r="D30" s="62" t="s">
        <v>730</v>
      </c>
      <c r="E30" s="62" t="s">
        <v>731</v>
      </c>
      <c r="F30" s="62" t="s">
        <v>697</v>
      </c>
      <c r="G30" s="62"/>
      <c r="H30" s="62"/>
      <c r="I30" s="62">
        <v>0</v>
      </c>
      <c r="J30" s="62"/>
      <c r="K30" s="62" t="s">
        <v>692</v>
      </c>
      <c r="L30" s="62" t="s">
        <v>573</v>
      </c>
      <c r="M30" s="62" t="s">
        <v>573</v>
      </c>
      <c r="N30" s="62" t="s">
        <v>692</v>
      </c>
      <c r="O30" s="62" t="s">
        <v>692</v>
      </c>
      <c r="P30" s="62" t="s">
        <v>692</v>
      </c>
      <c r="Q30" s="62" t="s">
        <v>692</v>
      </c>
      <c r="R30" s="62" t="s">
        <v>573</v>
      </c>
      <c r="S30" s="62" t="s">
        <v>573</v>
      </c>
    </row>
    <row r="31" spans="1:19" ht="13.5">
      <c r="A31" s="62" t="s">
        <v>732</v>
      </c>
      <c r="B31" s="64">
        <v>1</v>
      </c>
      <c r="C31" s="62">
        <v>1502</v>
      </c>
      <c r="D31" s="62" t="s">
        <v>733</v>
      </c>
      <c r="E31" s="62" t="s">
        <v>734</v>
      </c>
      <c r="F31" s="62" t="s">
        <v>735</v>
      </c>
      <c r="G31" s="62"/>
      <c r="H31" s="62"/>
      <c r="I31" s="62">
        <v>0</v>
      </c>
      <c r="J31" s="62" t="s">
        <v>677</v>
      </c>
      <c r="K31" s="62" t="s">
        <v>677</v>
      </c>
      <c r="L31" s="62" t="s">
        <v>573</v>
      </c>
      <c r="M31" s="62" t="s">
        <v>708</v>
      </c>
      <c r="N31" s="62" t="s">
        <v>573</v>
      </c>
      <c r="O31" s="62" t="s">
        <v>736</v>
      </c>
      <c r="P31" s="62" t="s">
        <v>677</v>
      </c>
      <c r="Q31" s="62" t="s">
        <v>736</v>
      </c>
      <c r="R31" s="62" t="s">
        <v>573</v>
      </c>
      <c r="S31" s="62" t="s">
        <v>573</v>
      </c>
    </row>
    <row r="32" spans="1:19" ht="13.5">
      <c r="A32" s="62" t="s">
        <v>737</v>
      </c>
      <c r="B32" s="64">
        <v>1</v>
      </c>
      <c r="C32" s="62">
        <v>1503</v>
      </c>
      <c r="D32" s="62" t="s">
        <v>730</v>
      </c>
      <c r="E32" s="62" t="s">
        <v>734</v>
      </c>
      <c r="F32" s="62" t="s">
        <v>738</v>
      </c>
      <c r="G32" s="62"/>
      <c r="H32" s="62"/>
      <c r="I32" s="62">
        <v>0</v>
      </c>
      <c r="J32" s="62" t="s">
        <v>692</v>
      </c>
      <c r="K32" s="62" t="s">
        <v>573</v>
      </c>
      <c r="L32" s="62" t="s">
        <v>573</v>
      </c>
      <c r="M32" s="62" t="s">
        <v>573</v>
      </c>
      <c r="N32" s="62" t="s">
        <v>573</v>
      </c>
      <c r="O32" s="62" t="s">
        <v>736</v>
      </c>
      <c r="P32" s="62" t="s">
        <v>573</v>
      </c>
      <c r="Q32" s="62" t="s">
        <v>573</v>
      </c>
      <c r="R32" s="62" t="s">
        <v>573</v>
      </c>
      <c r="S32" s="62" t="s">
        <v>573</v>
      </c>
    </row>
    <row r="33" spans="1:19" ht="13.5">
      <c r="A33" s="62" t="s">
        <v>739</v>
      </c>
      <c r="B33" s="64">
        <v>1</v>
      </c>
      <c r="C33" s="62">
        <v>1504</v>
      </c>
      <c r="D33" s="62" t="s">
        <v>733</v>
      </c>
      <c r="E33" s="62" t="s">
        <v>731</v>
      </c>
      <c r="F33" s="62" t="s">
        <v>740</v>
      </c>
      <c r="G33" s="62" t="s">
        <v>741</v>
      </c>
      <c r="H33" s="62" t="s">
        <v>691</v>
      </c>
      <c r="I33" s="62">
        <v>6000</v>
      </c>
      <c r="J33" s="62" t="s">
        <v>677</v>
      </c>
      <c r="K33" s="62" t="s">
        <v>573</v>
      </c>
      <c r="L33" s="62" t="s">
        <v>573</v>
      </c>
      <c r="M33" s="62" t="s">
        <v>573</v>
      </c>
      <c r="N33" s="62" t="s">
        <v>658</v>
      </c>
      <c r="O33" s="62" t="s">
        <v>658</v>
      </c>
      <c r="P33" s="62" t="s">
        <v>573</v>
      </c>
      <c r="Q33" s="62" t="s">
        <v>573</v>
      </c>
      <c r="R33" s="62" t="s">
        <v>573</v>
      </c>
      <c r="S33" s="62" t="s">
        <v>573</v>
      </c>
    </row>
    <row r="34" spans="1:19" ht="13.5">
      <c r="A34" s="62" t="s">
        <v>742</v>
      </c>
      <c r="B34" s="64">
        <v>1</v>
      </c>
      <c r="C34" s="62">
        <v>1505</v>
      </c>
      <c r="D34" s="62" t="s">
        <v>733</v>
      </c>
      <c r="E34" s="62" t="s">
        <v>734</v>
      </c>
      <c r="F34" s="62" t="s">
        <v>743</v>
      </c>
      <c r="G34" s="62" t="s">
        <v>744</v>
      </c>
      <c r="H34" s="62" t="s">
        <v>745</v>
      </c>
      <c r="I34" s="62">
        <v>12000</v>
      </c>
      <c r="J34" s="62" t="s">
        <v>677</v>
      </c>
      <c r="K34" s="62" t="s">
        <v>573</v>
      </c>
      <c r="L34" s="62" t="s">
        <v>573</v>
      </c>
      <c r="M34" s="62" t="s">
        <v>657</v>
      </c>
      <c r="N34" s="62" t="s">
        <v>658</v>
      </c>
      <c r="O34" s="62" t="s">
        <v>657</v>
      </c>
      <c r="P34" s="62" t="s">
        <v>658</v>
      </c>
      <c r="Q34" s="62" t="s">
        <v>573</v>
      </c>
      <c r="R34" s="62" t="s">
        <v>573</v>
      </c>
      <c r="S34" s="62" t="s">
        <v>573</v>
      </c>
    </row>
    <row r="35" spans="1:19" ht="13.5">
      <c r="A35" s="62" t="s">
        <v>746</v>
      </c>
      <c r="B35" s="64">
        <v>1</v>
      </c>
      <c r="C35" s="62">
        <v>1506</v>
      </c>
      <c r="D35" s="62" t="s">
        <v>733</v>
      </c>
      <c r="E35" s="62" t="s">
        <v>731</v>
      </c>
      <c r="F35" s="62" t="s">
        <v>747</v>
      </c>
      <c r="G35" s="62" t="s">
        <v>748</v>
      </c>
      <c r="H35" s="62" t="s">
        <v>749</v>
      </c>
      <c r="I35" s="62">
        <v>6000</v>
      </c>
      <c r="J35" s="62" t="s">
        <v>677</v>
      </c>
      <c r="K35" s="62" t="s">
        <v>573</v>
      </c>
      <c r="L35" s="62" t="s">
        <v>671</v>
      </c>
      <c r="M35" s="62" t="s">
        <v>573</v>
      </c>
      <c r="N35" s="62" t="s">
        <v>658</v>
      </c>
      <c r="O35" s="62" t="s">
        <v>671</v>
      </c>
      <c r="P35" s="62" t="s">
        <v>658</v>
      </c>
      <c r="Q35" s="62" t="s">
        <v>573</v>
      </c>
      <c r="R35" s="62" t="s">
        <v>573</v>
      </c>
      <c r="S35" s="62" t="s">
        <v>573</v>
      </c>
    </row>
    <row r="36" spans="1:19" ht="13.5">
      <c r="A36" s="62" t="s">
        <v>750</v>
      </c>
      <c r="B36" s="64">
        <v>1</v>
      </c>
      <c r="C36" s="62">
        <v>1507</v>
      </c>
      <c r="D36" s="62" t="s">
        <v>733</v>
      </c>
      <c r="E36" s="62" t="s">
        <v>734</v>
      </c>
      <c r="F36" s="62" t="s">
        <v>751</v>
      </c>
      <c r="G36" s="62" t="s">
        <v>748</v>
      </c>
      <c r="H36" s="62" t="s">
        <v>749</v>
      </c>
      <c r="I36" s="62">
        <v>6000</v>
      </c>
      <c r="J36" s="62" t="s">
        <v>677</v>
      </c>
      <c r="K36" s="62" t="s">
        <v>573</v>
      </c>
      <c r="L36" s="62" t="s">
        <v>673</v>
      </c>
      <c r="M36" s="62" t="s">
        <v>573</v>
      </c>
      <c r="N36" s="62" t="s">
        <v>658</v>
      </c>
      <c r="O36" s="62" t="s">
        <v>673</v>
      </c>
      <c r="P36" s="62" t="s">
        <v>658</v>
      </c>
      <c r="Q36" s="62" t="s">
        <v>573</v>
      </c>
      <c r="R36" s="62" t="s">
        <v>573</v>
      </c>
      <c r="S36" s="62" t="s">
        <v>573</v>
      </c>
    </row>
    <row r="37" spans="1:19" ht="13.5">
      <c r="A37" s="62" t="s">
        <v>752</v>
      </c>
      <c r="B37" s="64">
        <v>1</v>
      </c>
      <c r="C37" s="62">
        <v>1508</v>
      </c>
      <c r="D37" s="62" t="s">
        <v>733</v>
      </c>
      <c r="E37" s="62" t="s">
        <v>734</v>
      </c>
      <c r="F37" s="62" t="s">
        <v>753</v>
      </c>
      <c r="G37" s="62" t="s">
        <v>754</v>
      </c>
      <c r="H37" s="62" t="s">
        <v>745</v>
      </c>
      <c r="I37" s="62">
        <v>6000</v>
      </c>
      <c r="J37" s="62" t="s">
        <v>677</v>
      </c>
      <c r="K37" s="62" t="s">
        <v>573</v>
      </c>
      <c r="L37" s="62" t="s">
        <v>675</v>
      </c>
      <c r="M37" s="62" t="s">
        <v>573</v>
      </c>
      <c r="N37" s="62" t="s">
        <v>658</v>
      </c>
      <c r="O37" s="62" t="s">
        <v>675</v>
      </c>
      <c r="P37" s="62" t="s">
        <v>658</v>
      </c>
      <c r="Q37" s="62" t="s">
        <v>573</v>
      </c>
      <c r="R37" s="62" t="s">
        <v>573</v>
      </c>
      <c r="S37" s="62" t="s">
        <v>573</v>
      </c>
    </row>
    <row r="38" spans="1:19" ht="13.5">
      <c r="A38" s="62" t="s">
        <v>755</v>
      </c>
      <c r="B38" s="64">
        <v>1</v>
      </c>
      <c r="C38" s="62">
        <v>1509</v>
      </c>
      <c r="D38" s="62" t="s">
        <v>733</v>
      </c>
      <c r="E38" s="62" t="s">
        <v>734</v>
      </c>
      <c r="F38" s="62" t="s">
        <v>756</v>
      </c>
      <c r="G38" s="62" t="s">
        <v>757</v>
      </c>
      <c r="H38" s="62" t="s">
        <v>758</v>
      </c>
      <c r="I38" s="62">
        <v>12000</v>
      </c>
      <c r="J38" s="62" t="s">
        <v>573</v>
      </c>
      <c r="K38" s="62" t="s">
        <v>573</v>
      </c>
      <c r="L38" s="62" t="s">
        <v>671</v>
      </c>
      <c r="M38" s="62" t="s">
        <v>657</v>
      </c>
      <c r="N38" s="62" t="s">
        <v>736</v>
      </c>
      <c r="O38" s="62" t="s">
        <v>671</v>
      </c>
      <c r="P38" s="62" t="s">
        <v>657</v>
      </c>
      <c r="Q38" s="62" t="s">
        <v>573</v>
      </c>
      <c r="R38" s="62" t="s">
        <v>573</v>
      </c>
      <c r="S38" s="62" t="s">
        <v>573</v>
      </c>
    </row>
    <row r="39" spans="1:19" ht="13.5">
      <c r="A39" s="62" t="s">
        <v>759</v>
      </c>
      <c r="B39" s="64">
        <v>1</v>
      </c>
      <c r="C39" s="62">
        <v>1510</v>
      </c>
      <c r="D39" s="62" t="s">
        <v>572</v>
      </c>
      <c r="E39" s="62" t="s">
        <v>734</v>
      </c>
      <c r="F39" s="62" t="s">
        <v>751</v>
      </c>
      <c r="G39" s="62" t="s">
        <v>744</v>
      </c>
      <c r="H39" s="62" t="s">
        <v>758</v>
      </c>
      <c r="I39" s="62">
        <v>12000</v>
      </c>
      <c r="J39" s="62" t="s">
        <v>573</v>
      </c>
      <c r="K39" s="62" t="s">
        <v>573</v>
      </c>
      <c r="L39" s="62" t="s">
        <v>673</v>
      </c>
      <c r="M39" s="62" t="s">
        <v>657</v>
      </c>
      <c r="N39" s="62" t="s">
        <v>736</v>
      </c>
      <c r="O39" s="62" t="s">
        <v>673</v>
      </c>
      <c r="P39" s="62" t="s">
        <v>657</v>
      </c>
      <c r="Q39" s="62" t="s">
        <v>573</v>
      </c>
      <c r="R39" s="62" t="s">
        <v>573</v>
      </c>
      <c r="S39" s="62" t="s">
        <v>573</v>
      </c>
    </row>
    <row r="40" spans="1:19" ht="13.5">
      <c r="A40" s="62" t="s">
        <v>760</v>
      </c>
      <c r="B40" s="64">
        <v>1</v>
      </c>
      <c r="C40" s="62">
        <v>1511</v>
      </c>
      <c r="D40" s="62" t="s">
        <v>572</v>
      </c>
      <c r="E40" s="62" t="s">
        <v>734</v>
      </c>
      <c r="F40" s="62" t="s">
        <v>761</v>
      </c>
      <c r="G40" s="62" t="s">
        <v>744</v>
      </c>
      <c r="H40" s="62" t="s">
        <v>762</v>
      </c>
      <c r="I40" s="62">
        <v>12000</v>
      </c>
      <c r="J40" s="62" t="s">
        <v>573</v>
      </c>
      <c r="K40" s="62" t="s">
        <v>573</v>
      </c>
      <c r="L40" s="62" t="s">
        <v>675</v>
      </c>
      <c r="M40" s="62" t="s">
        <v>657</v>
      </c>
      <c r="N40" s="62" t="s">
        <v>736</v>
      </c>
      <c r="O40" s="62" t="s">
        <v>675</v>
      </c>
      <c r="P40" s="62" t="s">
        <v>657</v>
      </c>
      <c r="Q40" s="62" t="s">
        <v>573</v>
      </c>
      <c r="R40" s="62" t="s">
        <v>573</v>
      </c>
      <c r="S40" s="62" t="s">
        <v>573</v>
      </c>
    </row>
    <row r="41" spans="1:19" ht="13.5">
      <c r="A41" s="62" t="s">
        <v>763</v>
      </c>
      <c r="B41" s="64">
        <v>1</v>
      </c>
      <c r="C41" s="62">
        <v>1512</v>
      </c>
      <c r="D41" s="62" t="s">
        <v>572</v>
      </c>
      <c r="E41" s="62" t="s">
        <v>731</v>
      </c>
      <c r="F41" s="62" t="s">
        <v>756</v>
      </c>
      <c r="G41" s="62" t="s">
        <v>764</v>
      </c>
      <c r="H41" s="62" t="s">
        <v>749</v>
      </c>
      <c r="I41" s="62">
        <v>12000</v>
      </c>
      <c r="J41" s="62" t="s">
        <v>573</v>
      </c>
      <c r="K41" s="62" t="s">
        <v>573</v>
      </c>
      <c r="L41" s="62" t="s">
        <v>671</v>
      </c>
      <c r="M41" s="62" t="s">
        <v>573</v>
      </c>
      <c r="N41" s="62" t="s">
        <v>658</v>
      </c>
      <c r="O41" s="62" t="s">
        <v>671</v>
      </c>
      <c r="P41" s="62" t="s">
        <v>658</v>
      </c>
      <c r="Q41" s="62" t="s">
        <v>573</v>
      </c>
      <c r="R41" s="62" t="s">
        <v>573</v>
      </c>
      <c r="S41" s="62" t="s">
        <v>573</v>
      </c>
    </row>
    <row r="42" spans="1:19" ht="13.5">
      <c r="A42" s="62" t="s">
        <v>765</v>
      </c>
      <c r="B42" s="64">
        <v>1</v>
      </c>
      <c r="C42" s="62">
        <v>1513</v>
      </c>
      <c r="D42" s="62" t="s">
        <v>572</v>
      </c>
      <c r="E42" s="62" t="s">
        <v>734</v>
      </c>
      <c r="F42" s="62" t="s">
        <v>751</v>
      </c>
      <c r="G42" s="62" t="s">
        <v>766</v>
      </c>
      <c r="H42" s="62" t="s">
        <v>745</v>
      </c>
      <c r="I42" s="62">
        <v>12000</v>
      </c>
      <c r="J42" s="62" t="s">
        <v>573</v>
      </c>
      <c r="K42" s="62" t="s">
        <v>573</v>
      </c>
      <c r="L42" s="62" t="s">
        <v>673</v>
      </c>
      <c r="M42" s="62" t="s">
        <v>736</v>
      </c>
      <c r="N42" s="62" t="s">
        <v>658</v>
      </c>
      <c r="O42" s="62" t="s">
        <v>673</v>
      </c>
      <c r="P42" s="62" t="s">
        <v>658</v>
      </c>
      <c r="Q42" s="62" t="s">
        <v>573</v>
      </c>
      <c r="R42" s="62" t="s">
        <v>573</v>
      </c>
      <c r="S42" s="62" t="s">
        <v>573</v>
      </c>
    </row>
    <row r="43" spans="1:19" ht="13.5">
      <c r="A43" s="62" t="s">
        <v>767</v>
      </c>
      <c r="B43" s="64">
        <v>1</v>
      </c>
      <c r="C43" s="62">
        <v>1514</v>
      </c>
      <c r="D43" s="62" t="s">
        <v>572</v>
      </c>
      <c r="E43" s="62" t="s">
        <v>574</v>
      </c>
      <c r="F43" s="62" t="s">
        <v>571</v>
      </c>
      <c r="G43" s="62" t="s">
        <v>768</v>
      </c>
      <c r="H43" s="62" t="s">
        <v>745</v>
      </c>
      <c r="I43" s="62">
        <v>12000</v>
      </c>
      <c r="J43" s="62" t="s">
        <v>573</v>
      </c>
      <c r="K43" s="62" t="s">
        <v>573</v>
      </c>
      <c r="L43" s="62" t="s">
        <v>675</v>
      </c>
      <c r="M43" s="62" t="s">
        <v>736</v>
      </c>
      <c r="N43" s="62" t="s">
        <v>658</v>
      </c>
      <c r="O43" s="62" t="s">
        <v>675</v>
      </c>
      <c r="P43" s="62" t="s">
        <v>658</v>
      </c>
      <c r="Q43" s="62" t="s">
        <v>573</v>
      </c>
      <c r="R43" s="62" t="s">
        <v>573</v>
      </c>
      <c r="S43" s="62" t="s">
        <v>573</v>
      </c>
    </row>
    <row r="44" spans="1:19" ht="13.5">
      <c r="A44" s="62" t="s">
        <v>769</v>
      </c>
      <c r="B44" s="64">
        <v>1</v>
      </c>
      <c r="C44" s="62">
        <v>1515</v>
      </c>
      <c r="D44" s="62" t="s">
        <v>565</v>
      </c>
      <c r="E44" s="62" t="s">
        <v>575</v>
      </c>
      <c r="F44" s="62" t="s">
        <v>770</v>
      </c>
      <c r="G44" s="62"/>
      <c r="H44" s="62"/>
      <c r="I44" s="62">
        <v>6000</v>
      </c>
      <c r="J44" s="62" t="s">
        <v>654</v>
      </c>
      <c r="K44" s="62" t="s">
        <v>573</v>
      </c>
      <c r="L44" s="62" t="s">
        <v>573</v>
      </c>
      <c r="M44" s="62" t="s">
        <v>736</v>
      </c>
      <c r="N44" s="62" t="s">
        <v>736</v>
      </c>
      <c r="O44" s="62" t="s">
        <v>654</v>
      </c>
      <c r="P44" s="62" t="s">
        <v>677</v>
      </c>
      <c r="Q44" s="62" t="s">
        <v>708</v>
      </c>
      <c r="R44" s="62" t="s">
        <v>573</v>
      </c>
      <c r="S44" s="62" t="s">
        <v>573</v>
      </c>
    </row>
    <row r="45" spans="1:19" ht="13.5">
      <c r="A45" s="62" t="s">
        <v>771</v>
      </c>
      <c r="B45" s="64">
        <v>1</v>
      </c>
      <c r="C45" s="62">
        <v>1516</v>
      </c>
      <c r="D45" s="62" t="s">
        <v>565</v>
      </c>
      <c r="E45" s="62" t="s">
        <v>575</v>
      </c>
      <c r="F45" s="62" t="s">
        <v>772</v>
      </c>
      <c r="G45" s="62"/>
      <c r="H45" s="62"/>
      <c r="I45" s="62">
        <v>6000</v>
      </c>
      <c r="J45" s="62" t="s">
        <v>654</v>
      </c>
      <c r="K45" s="62" t="s">
        <v>573</v>
      </c>
      <c r="L45" s="62" t="s">
        <v>736</v>
      </c>
      <c r="M45" s="62" t="s">
        <v>573</v>
      </c>
      <c r="N45" s="62" t="s">
        <v>736</v>
      </c>
      <c r="O45" s="62" t="s">
        <v>654</v>
      </c>
      <c r="P45" s="62" t="s">
        <v>677</v>
      </c>
      <c r="Q45" s="62" t="s">
        <v>736</v>
      </c>
      <c r="R45" s="62" t="s">
        <v>573</v>
      </c>
      <c r="S45" s="62" t="s">
        <v>573</v>
      </c>
    </row>
    <row r="46" spans="1:19" ht="13.5">
      <c r="A46" s="62" t="s">
        <v>773</v>
      </c>
      <c r="B46" s="64">
        <v>1</v>
      </c>
      <c r="C46" s="62">
        <v>1517</v>
      </c>
      <c r="D46" s="62" t="s">
        <v>565</v>
      </c>
      <c r="E46" s="62" t="s">
        <v>575</v>
      </c>
      <c r="F46" s="62" t="s">
        <v>740</v>
      </c>
      <c r="G46" s="62" t="s">
        <v>741</v>
      </c>
      <c r="H46" s="62" t="s">
        <v>749</v>
      </c>
      <c r="I46" s="62">
        <v>12000</v>
      </c>
      <c r="J46" s="62" t="s">
        <v>654</v>
      </c>
      <c r="K46" s="62" t="s">
        <v>573</v>
      </c>
      <c r="L46" s="62" t="s">
        <v>736</v>
      </c>
      <c r="M46" s="62" t="s">
        <v>573</v>
      </c>
      <c r="N46" s="62" t="s">
        <v>658</v>
      </c>
      <c r="O46" s="62" t="s">
        <v>654</v>
      </c>
      <c r="P46" s="62" t="s">
        <v>658</v>
      </c>
      <c r="Q46" s="62" t="s">
        <v>736</v>
      </c>
      <c r="R46" s="62" t="s">
        <v>573</v>
      </c>
      <c r="S46" s="62" t="s">
        <v>573</v>
      </c>
    </row>
    <row r="47" spans="1:19" ht="13.5">
      <c r="A47" s="62" t="s">
        <v>774</v>
      </c>
      <c r="B47" s="64">
        <v>1</v>
      </c>
      <c r="C47" s="62">
        <v>1518</v>
      </c>
      <c r="D47" s="62" t="s">
        <v>565</v>
      </c>
      <c r="E47" s="62" t="s">
        <v>575</v>
      </c>
      <c r="F47" s="62" t="s">
        <v>710</v>
      </c>
      <c r="G47" s="62" t="s">
        <v>757</v>
      </c>
      <c r="H47" s="62" t="s">
        <v>745</v>
      </c>
      <c r="I47" s="62">
        <v>18000</v>
      </c>
      <c r="J47" s="62" t="s">
        <v>654</v>
      </c>
      <c r="K47" s="62" t="s">
        <v>573</v>
      </c>
      <c r="L47" s="62" t="s">
        <v>736</v>
      </c>
      <c r="M47" s="62" t="s">
        <v>657</v>
      </c>
      <c r="N47" s="62" t="s">
        <v>658</v>
      </c>
      <c r="O47" s="62" t="s">
        <v>654</v>
      </c>
      <c r="P47" s="62" t="s">
        <v>657</v>
      </c>
      <c r="Q47" s="62" t="s">
        <v>658</v>
      </c>
      <c r="R47" s="62" t="s">
        <v>573</v>
      </c>
      <c r="S47" s="62" t="s">
        <v>573</v>
      </c>
    </row>
    <row r="48" spans="1:19" ht="13.5">
      <c r="A48" s="62" t="s">
        <v>775</v>
      </c>
      <c r="B48" s="64">
        <v>1</v>
      </c>
      <c r="C48" s="62">
        <v>1519</v>
      </c>
      <c r="D48" s="62" t="s">
        <v>565</v>
      </c>
      <c r="E48" s="62" t="s">
        <v>575</v>
      </c>
      <c r="F48" s="62" t="s">
        <v>747</v>
      </c>
      <c r="G48" s="62" t="s">
        <v>718</v>
      </c>
      <c r="H48" s="62" t="s">
        <v>745</v>
      </c>
      <c r="I48" s="62">
        <v>18000</v>
      </c>
      <c r="J48" s="62" t="s">
        <v>654</v>
      </c>
      <c r="K48" s="62" t="s">
        <v>573</v>
      </c>
      <c r="L48" s="62" t="s">
        <v>671</v>
      </c>
      <c r="M48" s="62" t="s">
        <v>736</v>
      </c>
      <c r="N48" s="62" t="s">
        <v>658</v>
      </c>
      <c r="O48" s="62" t="s">
        <v>654</v>
      </c>
      <c r="P48" s="62" t="s">
        <v>671</v>
      </c>
      <c r="Q48" s="62" t="s">
        <v>658</v>
      </c>
      <c r="R48" s="62" t="s">
        <v>573</v>
      </c>
      <c r="S48" s="62" t="s">
        <v>573</v>
      </c>
    </row>
    <row r="49" spans="1:19" ht="13.5">
      <c r="A49" s="62" t="s">
        <v>776</v>
      </c>
      <c r="B49" s="64">
        <v>1</v>
      </c>
      <c r="C49" s="62">
        <v>1520</v>
      </c>
      <c r="D49" s="62" t="s">
        <v>565</v>
      </c>
      <c r="E49" s="62" t="s">
        <v>777</v>
      </c>
      <c r="F49" s="62" t="s">
        <v>778</v>
      </c>
      <c r="G49" s="62" t="s">
        <v>748</v>
      </c>
      <c r="H49" s="62" t="s">
        <v>749</v>
      </c>
      <c r="I49" s="62">
        <v>18000</v>
      </c>
      <c r="J49" s="62" t="s">
        <v>654</v>
      </c>
      <c r="K49" s="62" t="s">
        <v>573</v>
      </c>
      <c r="L49" s="62" t="s">
        <v>673</v>
      </c>
      <c r="M49" s="62" t="s">
        <v>736</v>
      </c>
      <c r="N49" s="62" t="s">
        <v>658</v>
      </c>
      <c r="O49" s="62" t="s">
        <v>654</v>
      </c>
      <c r="P49" s="62" t="s">
        <v>673</v>
      </c>
      <c r="Q49" s="62" t="s">
        <v>658</v>
      </c>
      <c r="R49" s="62" t="s">
        <v>573</v>
      </c>
      <c r="S49" s="62" t="s">
        <v>573</v>
      </c>
    </row>
    <row r="50" spans="1:19" ht="13.5">
      <c r="A50" s="62" t="s">
        <v>779</v>
      </c>
      <c r="B50" s="64">
        <v>1</v>
      </c>
      <c r="C50" s="62">
        <v>1521</v>
      </c>
      <c r="D50" s="62" t="s">
        <v>565</v>
      </c>
      <c r="E50" s="62" t="s">
        <v>777</v>
      </c>
      <c r="F50" s="62" t="s">
        <v>761</v>
      </c>
      <c r="G50" s="62" t="s">
        <v>714</v>
      </c>
      <c r="H50" s="62" t="s">
        <v>749</v>
      </c>
      <c r="I50" s="62">
        <v>18000</v>
      </c>
      <c r="J50" s="62" t="s">
        <v>654</v>
      </c>
      <c r="K50" s="62" t="s">
        <v>573</v>
      </c>
      <c r="L50" s="62" t="s">
        <v>675</v>
      </c>
      <c r="M50" s="62" t="s">
        <v>573</v>
      </c>
      <c r="N50" s="62" t="s">
        <v>658</v>
      </c>
      <c r="O50" s="62" t="s">
        <v>654</v>
      </c>
      <c r="P50" s="62" t="s">
        <v>675</v>
      </c>
      <c r="Q50" s="62" t="s">
        <v>658</v>
      </c>
      <c r="R50" s="62" t="s">
        <v>573</v>
      </c>
      <c r="S50" s="62" t="s">
        <v>573</v>
      </c>
    </row>
    <row r="51" spans="1:19" ht="13.5">
      <c r="A51" s="62" t="s">
        <v>780</v>
      </c>
      <c r="B51" s="64">
        <v>1</v>
      </c>
      <c r="C51" s="62">
        <v>1522</v>
      </c>
      <c r="D51" s="62" t="s">
        <v>565</v>
      </c>
      <c r="E51" s="62" t="s">
        <v>777</v>
      </c>
      <c r="F51" s="62" t="s">
        <v>747</v>
      </c>
      <c r="G51" s="62" t="s">
        <v>757</v>
      </c>
      <c r="H51" s="62" t="s">
        <v>781</v>
      </c>
      <c r="I51" s="62">
        <v>18000</v>
      </c>
      <c r="J51" s="62" t="s">
        <v>654</v>
      </c>
      <c r="K51" s="62" t="s">
        <v>573</v>
      </c>
      <c r="L51" s="62" t="s">
        <v>671</v>
      </c>
      <c r="M51" s="62" t="s">
        <v>657</v>
      </c>
      <c r="N51" s="62" t="s">
        <v>573</v>
      </c>
      <c r="O51" s="62" t="s">
        <v>654</v>
      </c>
      <c r="P51" s="62" t="s">
        <v>671</v>
      </c>
      <c r="Q51" s="62" t="s">
        <v>657</v>
      </c>
      <c r="R51" s="62" t="s">
        <v>573</v>
      </c>
      <c r="S51" s="62" t="s">
        <v>573</v>
      </c>
    </row>
    <row r="52" spans="1:19" ht="13.5">
      <c r="A52" s="62" t="s">
        <v>782</v>
      </c>
      <c r="B52" s="64">
        <v>1</v>
      </c>
      <c r="C52" s="62">
        <v>1523</v>
      </c>
      <c r="D52" s="62" t="s">
        <v>783</v>
      </c>
      <c r="E52" s="62" t="s">
        <v>777</v>
      </c>
      <c r="F52" s="62" t="s">
        <v>751</v>
      </c>
      <c r="G52" s="62" t="s">
        <v>757</v>
      </c>
      <c r="H52" s="62" t="s">
        <v>758</v>
      </c>
      <c r="I52" s="62">
        <v>18000</v>
      </c>
      <c r="J52" s="62" t="s">
        <v>654</v>
      </c>
      <c r="K52" s="62" t="s">
        <v>573</v>
      </c>
      <c r="L52" s="62" t="s">
        <v>673</v>
      </c>
      <c r="M52" s="62" t="s">
        <v>657</v>
      </c>
      <c r="N52" s="62" t="s">
        <v>573</v>
      </c>
      <c r="O52" s="62" t="s">
        <v>654</v>
      </c>
      <c r="P52" s="62" t="s">
        <v>673</v>
      </c>
      <c r="Q52" s="62" t="s">
        <v>657</v>
      </c>
      <c r="R52" s="62" t="s">
        <v>573</v>
      </c>
      <c r="S52" s="62" t="s">
        <v>573</v>
      </c>
    </row>
    <row r="53" spans="1:19" ht="13.5">
      <c r="A53" s="62" t="s">
        <v>784</v>
      </c>
      <c r="B53" s="64">
        <v>1</v>
      </c>
      <c r="C53" s="62">
        <v>1524</v>
      </c>
      <c r="D53" s="62" t="s">
        <v>783</v>
      </c>
      <c r="E53" s="62" t="s">
        <v>683</v>
      </c>
      <c r="F53" s="62" t="s">
        <v>761</v>
      </c>
      <c r="G53" s="62" t="s">
        <v>757</v>
      </c>
      <c r="H53" s="62" t="s">
        <v>758</v>
      </c>
      <c r="I53" s="62">
        <v>18000</v>
      </c>
      <c r="J53" s="62" t="s">
        <v>654</v>
      </c>
      <c r="K53" s="62" t="s">
        <v>573</v>
      </c>
      <c r="L53" s="62" t="s">
        <v>675</v>
      </c>
      <c r="M53" s="62" t="s">
        <v>657</v>
      </c>
      <c r="N53" s="62" t="s">
        <v>573</v>
      </c>
      <c r="O53" s="62" t="s">
        <v>654</v>
      </c>
      <c r="P53" s="62" t="s">
        <v>675</v>
      </c>
      <c r="Q53" s="62" t="s">
        <v>657</v>
      </c>
      <c r="R53" s="62" t="s">
        <v>573</v>
      </c>
      <c r="S53" s="62" t="s">
        <v>573</v>
      </c>
    </row>
    <row r="54" spans="1:19" ht="13.5">
      <c r="A54" s="62" t="s">
        <v>785</v>
      </c>
      <c r="B54" s="64">
        <v>1</v>
      </c>
      <c r="C54" s="62">
        <v>1525</v>
      </c>
      <c r="D54" s="62" t="s">
        <v>783</v>
      </c>
      <c r="E54" s="62" t="s">
        <v>786</v>
      </c>
      <c r="F54" s="62" t="s">
        <v>787</v>
      </c>
      <c r="G54" s="62"/>
      <c r="H54" s="62"/>
      <c r="I54" s="62">
        <v>6000</v>
      </c>
      <c r="J54" s="62" t="s">
        <v>654</v>
      </c>
      <c r="K54" s="62" t="s">
        <v>573</v>
      </c>
      <c r="L54" s="62" t="s">
        <v>573</v>
      </c>
      <c r="M54" s="62" t="s">
        <v>573</v>
      </c>
      <c r="N54" s="62" t="s">
        <v>573</v>
      </c>
      <c r="O54" s="62" t="s">
        <v>654</v>
      </c>
      <c r="P54" s="62" t="s">
        <v>573</v>
      </c>
      <c r="Q54" s="62" t="s">
        <v>573</v>
      </c>
      <c r="R54" s="62" t="s">
        <v>573</v>
      </c>
      <c r="S54" s="62" t="s">
        <v>573</v>
      </c>
    </row>
    <row r="55" spans="1:19" ht="13.5">
      <c r="A55" s="62" t="s">
        <v>788</v>
      </c>
      <c r="B55" s="64">
        <v>1</v>
      </c>
      <c r="C55" s="62">
        <v>1526</v>
      </c>
      <c r="D55" s="62" t="s">
        <v>783</v>
      </c>
      <c r="E55" s="62" t="s">
        <v>786</v>
      </c>
      <c r="F55" s="62" t="s">
        <v>772</v>
      </c>
      <c r="G55" s="62"/>
      <c r="H55" s="62"/>
      <c r="I55" s="62">
        <v>6000</v>
      </c>
      <c r="J55" s="62" t="s">
        <v>654</v>
      </c>
      <c r="K55" s="62" t="s">
        <v>573</v>
      </c>
      <c r="L55" s="62" t="s">
        <v>573</v>
      </c>
      <c r="M55" s="62" t="s">
        <v>573</v>
      </c>
      <c r="N55" s="62" t="s">
        <v>736</v>
      </c>
      <c r="O55" s="62" t="s">
        <v>654</v>
      </c>
      <c r="P55" s="62" t="s">
        <v>573</v>
      </c>
      <c r="Q55" s="62" t="s">
        <v>573</v>
      </c>
      <c r="R55" s="62" t="s">
        <v>573</v>
      </c>
      <c r="S55" s="62" t="s">
        <v>573</v>
      </c>
    </row>
    <row r="56" spans="1:19" ht="13.5">
      <c r="A56" s="62" t="s">
        <v>789</v>
      </c>
      <c r="B56" s="64">
        <v>1</v>
      </c>
      <c r="C56" s="62">
        <v>1527</v>
      </c>
      <c r="D56" s="62" t="s">
        <v>565</v>
      </c>
      <c r="E56" s="62" t="s">
        <v>688</v>
      </c>
      <c r="F56" s="62" t="s">
        <v>790</v>
      </c>
      <c r="G56" s="62" t="s">
        <v>791</v>
      </c>
      <c r="H56" s="62" t="s">
        <v>745</v>
      </c>
      <c r="I56" s="62">
        <v>12000</v>
      </c>
      <c r="J56" s="62" t="s">
        <v>654</v>
      </c>
      <c r="K56" s="62" t="s">
        <v>677</v>
      </c>
      <c r="L56" s="62" t="s">
        <v>573</v>
      </c>
      <c r="M56" s="62" t="s">
        <v>573</v>
      </c>
      <c r="N56" s="62" t="s">
        <v>658</v>
      </c>
      <c r="O56" s="62" t="s">
        <v>654</v>
      </c>
      <c r="P56" s="62" t="s">
        <v>658</v>
      </c>
      <c r="Q56" s="62" t="s">
        <v>573</v>
      </c>
      <c r="R56" s="62" t="s">
        <v>573</v>
      </c>
      <c r="S56" s="62" t="s">
        <v>573</v>
      </c>
    </row>
    <row r="57" spans="1:19" ht="13.5">
      <c r="A57" s="62" t="s">
        <v>792</v>
      </c>
      <c r="B57" s="64">
        <v>1</v>
      </c>
      <c r="C57" s="62">
        <v>1528</v>
      </c>
      <c r="D57" s="62" t="s">
        <v>565</v>
      </c>
      <c r="E57" s="62" t="s">
        <v>786</v>
      </c>
      <c r="F57" s="62" t="s">
        <v>743</v>
      </c>
      <c r="G57" s="62" t="s">
        <v>744</v>
      </c>
      <c r="H57" s="62" t="s">
        <v>745</v>
      </c>
      <c r="I57" s="62">
        <v>18000</v>
      </c>
      <c r="J57" s="62" t="s">
        <v>654</v>
      </c>
      <c r="K57" s="62" t="s">
        <v>573</v>
      </c>
      <c r="L57" s="62" t="s">
        <v>573</v>
      </c>
      <c r="M57" s="62" t="s">
        <v>657</v>
      </c>
      <c r="N57" s="62" t="s">
        <v>658</v>
      </c>
      <c r="O57" s="62" t="s">
        <v>654</v>
      </c>
      <c r="P57" s="62" t="s">
        <v>657</v>
      </c>
      <c r="Q57" s="62" t="s">
        <v>658</v>
      </c>
      <c r="R57" s="62" t="s">
        <v>573</v>
      </c>
      <c r="S57" s="62" t="s">
        <v>573</v>
      </c>
    </row>
    <row r="58" spans="1:19" ht="13.5">
      <c r="A58" s="62" t="s">
        <v>793</v>
      </c>
      <c r="B58" s="64">
        <v>1</v>
      </c>
      <c r="C58" s="62">
        <v>1529</v>
      </c>
      <c r="D58" s="62" t="s">
        <v>565</v>
      </c>
      <c r="E58" s="62" t="s">
        <v>786</v>
      </c>
      <c r="F58" s="62" t="s">
        <v>756</v>
      </c>
      <c r="G58" s="62" t="s">
        <v>754</v>
      </c>
      <c r="H58" s="62" t="s">
        <v>745</v>
      </c>
      <c r="I58" s="62">
        <v>18000</v>
      </c>
      <c r="J58" s="62" t="s">
        <v>654</v>
      </c>
      <c r="K58" s="62" t="s">
        <v>677</v>
      </c>
      <c r="L58" s="62" t="s">
        <v>671</v>
      </c>
      <c r="M58" s="62" t="s">
        <v>573</v>
      </c>
      <c r="N58" s="62" t="s">
        <v>658</v>
      </c>
      <c r="O58" s="62" t="s">
        <v>654</v>
      </c>
      <c r="P58" s="62" t="s">
        <v>671</v>
      </c>
      <c r="Q58" s="62" t="s">
        <v>658</v>
      </c>
      <c r="R58" s="62" t="s">
        <v>573</v>
      </c>
      <c r="S58" s="62" t="s">
        <v>573</v>
      </c>
    </row>
    <row r="59" spans="1:19" ht="13.5">
      <c r="A59" s="62" t="s">
        <v>794</v>
      </c>
      <c r="B59" s="64">
        <v>1</v>
      </c>
      <c r="C59" s="62">
        <v>1530</v>
      </c>
      <c r="D59" s="62" t="s">
        <v>565</v>
      </c>
      <c r="E59" s="62" t="s">
        <v>786</v>
      </c>
      <c r="F59" s="62" t="s">
        <v>778</v>
      </c>
      <c r="G59" s="62" t="s">
        <v>748</v>
      </c>
      <c r="H59" s="62" t="s">
        <v>745</v>
      </c>
      <c r="I59" s="62">
        <v>18000</v>
      </c>
      <c r="J59" s="62" t="s">
        <v>654</v>
      </c>
      <c r="K59" s="62" t="s">
        <v>573</v>
      </c>
      <c r="L59" s="62" t="s">
        <v>673</v>
      </c>
      <c r="M59" s="62" t="s">
        <v>736</v>
      </c>
      <c r="N59" s="62" t="s">
        <v>658</v>
      </c>
      <c r="O59" s="62" t="s">
        <v>654</v>
      </c>
      <c r="P59" s="62" t="s">
        <v>673</v>
      </c>
      <c r="Q59" s="62" t="s">
        <v>658</v>
      </c>
      <c r="R59" s="62" t="s">
        <v>573</v>
      </c>
      <c r="S59" s="62" t="s">
        <v>573</v>
      </c>
    </row>
    <row r="60" spans="1:19" ht="13.5">
      <c r="A60" s="62" t="s">
        <v>795</v>
      </c>
      <c r="B60" s="64">
        <v>1</v>
      </c>
      <c r="C60" s="62">
        <v>1531</v>
      </c>
      <c r="D60" s="62" t="s">
        <v>783</v>
      </c>
      <c r="E60" s="62" t="s">
        <v>688</v>
      </c>
      <c r="F60" s="62" t="s">
        <v>753</v>
      </c>
      <c r="G60" s="62" t="s">
        <v>754</v>
      </c>
      <c r="H60" s="62" t="s">
        <v>745</v>
      </c>
      <c r="I60" s="62">
        <v>18000</v>
      </c>
      <c r="J60" s="62" t="s">
        <v>654</v>
      </c>
      <c r="K60" s="62" t="s">
        <v>573</v>
      </c>
      <c r="L60" s="62" t="s">
        <v>675</v>
      </c>
      <c r="M60" s="62" t="s">
        <v>573</v>
      </c>
      <c r="N60" s="62" t="s">
        <v>658</v>
      </c>
      <c r="O60" s="62" t="s">
        <v>654</v>
      </c>
      <c r="P60" s="62" t="s">
        <v>675</v>
      </c>
      <c r="Q60" s="62" t="s">
        <v>658</v>
      </c>
      <c r="R60" s="62" t="s">
        <v>573</v>
      </c>
      <c r="S60" s="62" t="s">
        <v>573</v>
      </c>
    </row>
    <row r="61" spans="1:19" ht="13.5">
      <c r="A61" s="62" t="s">
        <v>796</v>
      </c>
      <c r="B61" s="64">
        <v>1</v>
      </c>
      <c r="C61" s="62">
        <v>1532</v>
      </c>
      <c r="D61" s="62" t="s">
        <v>783</v>
      </c>
      <c r="E61" s="62" t="s">
        <v>688</v>
      </c>
      <c r="F61" s="62" t="s">
        <v>756</v>
      </c>
      <c r="G61" s="62" t="s">
        <v>744</v>
      </c>
      <c r="H61" s="62" t="s">
        <v>781</v>
      </c>
      <c r="I61" s="62">
        <v>18000</v>
      </c>
      <c r="J61" s="62" t="s">
        <v>654</v>
      </c>
      <c r="K61" s="62" t="s">
        <v>573</v>
      </c>
      <c r="L61" s="62" t="s">
        <v>671</v>
      </c>
      <c r="M61" s="62" t="s">
        <v>657</v>
      </c>
      <c r="N61" s="62" t="s">
        <v>573</v>
      </c>
      <c r="O61" s="62" t="s">
        <v>654</v>
      </c>
      <c r="P61" s="62" t="s">
        <v>671</v>
      </c>
      <c r="Q61" s="62" t="s">
        <v>657</v>
      </c>
      <c r="R61" s="62" t="s">
        <v>573</v>
      </c>
      <c r="S61" s="62" t="s">
        <v>573</v>
      </c>
    </row>
    <row r="62" spans="1:19" ht="13.5">
      <c r="A62" s="62" t="s">
        <v>797</v>
      </c>
      <c r="B62" s="64">
        <v>1</v>
      </c>
      <c r="C62" s="62">
        <v>1533</v>
      </c>
      <c r="D62" s="62" t="s">
        <v>783</v>
      </c>
      <c r="E62" s="62" t="s">
        <v>786</v>
      </c>
      <c r="F62" s="62" t="s">
        <v>778</v>
      </c>
      <c r="G62" s="62" t="s">
        <v>711</v>
      </c>
      <c r="H62" s="62" t="s">
        <v>781</v>
      </c>
      <c r="I62" s="62">
        <v>18000</v>
      </c>
      <c r="J62" s="62" t="s">
        <v>654</v>
      </c>
      <c r="K62" s="62" t="s">
        <v>573</v>
      </c>
      <c r="L62" s="62" t="s">
        <v>673</v>
      </c>
      <c r="M62" s="62" t="s">
        <v>657</v>
      </c>
      <c r="N62" s="62" t="s">
        <v>573</v>
      </c>
      <c r="O62" s="62" t="s">
        <v>654</v>
      </c>
      <c r="P62" s="62" t="s">
        <v>673</v>
      </c>
      <c r="Q62" s="62" t="s">
        <v>657</v>
      </c>
      <c r="R62" s="62" t="s">
        <v>573</v>
      </c>
      <c r="S62" s="62" t="s">
        <v>573</v>
      </c>
    </row>
    <row r="63" spans="1:19" ht="13.5">
      <c r="A63" s="62" t="s">
        <v>798</v>
      </c>
      <c r="B63" s="64">
        <v>1</v>
      </c>
      <c r="C63" s="62">
        <v>1534</v>
      </c>
      <c r="D63" s="62" t="s">
        <v>783</v>
      </c>
      <c r="E63" s="62" t="s">
        <v>576</v>
      </c>
      <c r="F63" s="62" t="s">
        <v>753</v>
      </c>
      <c r="G63" s="62" t="s">
        <v>744</v>
      </c>
      <c r="H63" s="62" t="s">
        <v>781</v>
      </c>
      <c r="I63" s="62">
        <v>18000</v>
      </c>
      <c r="J63" s="62" t="s">
        <v>654</v>
      </c>
      <c r="K63" s="62" t="s">
        <v>573</v>
      </c>
      <c r="L63" s="62" t="s">
        <v>675</v>
      </c>
      <c r="M63" s="62" t="s">
        <v>657</v>
      </c>
      <c r="N63" s="62" t="s">
        <v>573</v>
      </c>
      <c r="O63" s="62" t="s">
        <v>654</v>
      </c>
      <c r="P63" s="62" t="s">
        <v>675</v>
      </c>
      <c r="Q63" s="62" t="s">
        <v>657</v>
      </c>
      <c r="R63" s="62" t="s">
        <v>573</v>
      </c>
      <c r="S63" s="62" t="s">
        <v>573</v>
      </c>
    </row>
    <row r="64" spans="1:19" ht="13.5">
      <c r="A64" s="62" t="s">
        <v>799</v>
      </c>
      <c r="B64" s="64">
        <v>1</v>
      </c>
      <c r="C64" s="62">
        <v>1535</v>
      </c>
      <c r="D64" s="62" t="s">
        <v>800</v>
      </c>
      <c r="E64" s="62" t="s">
        <v>801</v>
      </c>
      <c r="F64" s="62" t="s">
        <v>740</v>
      </c>
      <c r="G64" s="62" t="s">
        <v>741</v>
      </c>
      <c r="H64" s="62" t="s">
        <v>762</v>
      </c>
      <c r="I64" s="62">
        <v>12000</v>
      </c>
      <c r="J64" s="62" t="s">
        <v>654</v>
      </c>
      <c r="K64" s="62" t="s">
        <v>802</v>
      </c>
      <c r="L64" s="62" t="s">
        <v>573</v>
      </c>
      <c r="M64" s="62" t="s">
        <v>573</v>
      </c>
      <c r="N64" s="62" t="s">
        <v>573</v>
      </c>
      <c r="O64" s="62" t="s">
        <v>654</v>
      </c>
      <c r="P64" s="62" t="s">
        <v>802</v>
      </c>
      <c r="Q64" s="62" t="s">
        <v>573</v>
      </c>
      <c r="R64" s="62" t="s">
        <v>573</v>
      </c>
      <c r="S64" s="62" t="s">
        <v>573</v>
      </c>
    </row>
    <row r="65" spans="1:19" ht="13.5">
      <c r="A65" s="65" t="s">
        <v>803</v>
      </c>
      <c r="B65" s="64">
        <v>1</v>
      </c>
      <c r="C65" s="62">
        <v>1536</v>
      </c>
      <c r="D65" s="64" t="s">
        <v>804</v>
      </c>
      <c r="E65" s="64" t="s">
        <v>801</v>
      </c>
      <c r="F65" s="64" t="s">
        <v>805</v>
      </c>
      <c r="G65" s="64" t="s">
        <v>748</v>
      </c>
      <c r="H65" s="64" t="s">
        <v>749</v>
      </c>
      <c r="I65" s="64">
        <v>18000</v>
      </c>
      <c r="J65" s="62" t="s">
        <v>654</v>
      </c>
      <c r="K65" s="64" t="s">
        <v>802</v>
      </c>
      <c r="L65" s="64" t="s">
        <v>677</v>
      </c>
      <c r="M65" s="64" t="s">
        <v>677</v>
      </c>
      <c r="N65" s="64" t="s">
        <v>806</v>
      </c>
      <c r="O65" s="62" t="s">
        <v>654</v>
      </c>
      <c r="P65" s="64" t="s">
        <v>802</v>
      </c>
      <c r="Q65" s="64" t="s">
        <v>806</v>
      </c>
      <c r="R65" s="62" t="s">
        <v>573</v>
      </c>
      <c r="S65" s="62" t="s">
        <v>573</v>
      </c>
    </row>
    <row r="66" spans="1:19" ht="13.5">
      <c r="A66" s="65" t="s">
        <v>807</v>
      </c>
      <c r="B66" s="64">
        <v>1</v>
      </c>
      <c r="C66" s="62">
        <v>1537</v>
      </c>
      <c r="D66" s="64" t="s">
        <v>804</v>
      </c>
      <c r="E66" s="64" t="s">
        <v>801</v>
      </c>
      <c r="F66" s="64" t="s">
        <v>805</v>
      </c>
      <c r="G66" s="64" t="s">
        <v>757</v>
      </c>
      <c r="H66" s="64" t="s">
        <v>758</v>
      </c>
      <c r="I66" s="64">
        <v>12000</v>
      </c>
      <c r="J66" s="62" t="s">
        <v>654</v>
      </c>
      <c r="K66" s="64" t="s">
        <v>802</v>
      </c>
      <c r="L66" s="64" t="s">
        <v>677</v>
      </c>
      <c r="M66" s="64" t="s">
        <v>808</v>
      </c>
      <c r="N66" s="64" t="s">
        <v>677</v>
      </c>
      <c r="O66" s="62" t="s">
        <v>654</v>
      </c>
      <c r="P66" s="64" t="s">
        <v>802</v>
      </c>
      <c r="Q66" s="64" t="s">
        <v>657</v>
      </c>
      <c r="R66" s="62" t="s">
        <v>573</v>
      </c>
      <c r="S66" s="62" t="s">
        <v>573</v>
      </c>
    </row>
    <row r="67" spans="1:19" ht="13.5">
      <c r="A67" s="65" t="s">
        <v>809</v>
      </c>
      <c r="B67" s="64">
        <v>1</v>
      </c>
      <c r="C67" s="62">
        <v>1538</v>
      </c>
      <c r="D67" s="64" t="s">
        <v>783</v>
      </c>
      <c r="E67" s="64" t="s">
        <v>801</v>
      </c>
      <c r="F67" s="64" t="s">
        <v>747</v>
      </c>
      <c r="G67" s="64" t="s">
        <v>748</v>
      </c>
      <c r="H67" s="64" t="s">
        <v>758</v>
      </c>
      <c r="I67" s="64">
        <v>18000</v>
      </c>
      <c r="J67" s="62" t="s">
        <v>654</v>
      </c>
      <c r="K67" s="64" t="s">
        <v>802</v>
      </c>
      <c r="L67" s="62" t="s">
        <v>671</v>
      </c>
      <c r="M67" s="64" t="s">
        <v>677</v>
      </c>
      <c r="N67" s="64" t="s">
        <v>677</v>
      </c>
      <c r="O67" s="62" t="s">
        <v>654</v>
      </c>
      <c r="P67" s="64" t="s">
        <v>802</v>
      </c>
      <c r="Q67" s="62" t="s">
        <v>675</v>
      </c>
      <c r="R67" s="62" t="s">
        <v>573</v>
      </c>
      <c r="S67" s="62" t="s">
        <v>573</v>
      </c>
    </row>
    <row r="68" spans="1:19" ht="13.5">
      <c r="A68" s="65" t="s">
        <v>810</v>
      </c>
      <c r="B68" s="64">
        <v>1</v>
      </c>
      <c r="C68" s="62">
        <v>1539</v>
      </c>
      <c r="D68" s="62" t="s">
        <v>783</v>
      </c>
      <c r="E68" s="62" t="s">
        <v>801</v>
      </c>
      <c r="F68" s="62" t="s">
        <v>689</v>
      </c>
      <c r="G68" s="62" t="s">
        <v>748</v>
      </c>
      <c r="H68" s="62" t="s">
        <v>758</v>
      </c>
      <c r="I68" s="62">
        <v>18000</v>
      </c>
      <c r="J68" s="62" t="s">
        <v>654</v>
      </c>
      <c r="K68" s="64" t="s">
        <v>802</v>
      </c>
      <c r="L68" s="62" t="s">
        <v>673</v>
      </c>
      <c r="M68" s="62" t="s">
        <v>677</v>
      </c>
      <c r="N68" s="62" t="s">
        <v>677</v>
      </c>
      <c r="O68" s="62" t="s">
        <v>654</v>
      </c>
      <c r="P68" s="64" t="s">
        <v>802</v>
      </c>
      <c r="Q68" s="62" t="s">
        <v>675</v>
      </c>
      <c r="R68" s="62" t="s">
        <v>573</v>
      </c>
      <c r="S68" s="62" t="s">
        <v>573</v>
      </c>
    </row>
    <row r="69" spans="1:19" ht="13.5">
      <c r="A69" s="65" t="s">
        <v>811</v>
      </c>
      <c r="B69" s="64">
        <v>1</v>
      </c>
      <c r="C69" s="62">
        <v>1540</v>
      </c>
      <c r="D69" s="62" t="s">
        <v>783</v>
      </c>
      <c r="E69" s="62" t="s">
        <v>801</v>
      </c>
      <c r="F69" s="62" t="s">
        <v>761</v>
      </c>
      <c r="G69" s="62" t="s">
        <v>718</v>
      </c>
      <c r="H69" s="62" t="s">
        <v>758</v>
      </c>
      <c r="I69" s="62">
        <v>18000</v>
      </c>
      <c r="J69" s="62" t="s">
        <v>654</v>
      </c>
      <c r="K69" s="64" t="s">
        <v>802</v>
      </c>
      <c r="L69" s="62" t="s">
        <v>675</v>
      </c>
      <c r="M69" s="62" t="s">
        <v>677</v>
      </c>
      <c r="N69" s="62" t="s">
        <v>677</v>
      </c>
      <c r="O69" s="62" t="s">
        <v>654</v>
      </c>
      <c r="P69" s="64" t="s">
        <v>802</v>
      </c>
      <c r="Q69" s="62" t="s">
        <v>675</v>
      </c>
      <c r="R69" s="62" t="s">
        <v>573</v>
      </c>
      <c r="S69" s="62" t="s">
        <v>573</v>
      </c>
    </row>
    <row r="70" spans="1:19" ht="13.5">
      <c r="A70" s="65" t="s">
        <v>812</v>
      </c>
      <c r="B70" s="64">
        <v>1</v>
      </c>
      <c r="C70" s="62">
        <v>1541</v>
      </c>
      <c r="D70" s="62" t="s">
        <v>783</v>
      </c>
      <c r="E70" s="62" t="s">
        <v>801</v>
      </c>
      <c r="F70" s="62" t="s">
        <v>813</v>
      </c>
      <c r="G70" s="62" t="s">
        <v>768</v>
      </c>
      <c r="H70" s="62" t="s">
        <v>762</v>
      </c>
      <c r="I70" s="62">
        <v>18000</v>
      </c>
      <c r="J70" s="62" t="s">
        <v>654</v>
      </c>
      <c r="K70" s="64" t="s">
        <v>802</v>
      </c>
      <c r="L70" s="62" t="s">
        <v>671</v>
      </c>
      <c r="M70" s="62" t="s">
        <v>677</v>
      </c>
      <c r="N70" s="62" t="s">
        <v>677</v>
      </c>
      <c r="O70" s="62" t="s">
        <v>654</v>
      </c>
      <c r="P70" s="64" t="s">
        <v>802</v>
      </c>
      <c r="Q70" s="62" t="s">
        <v>675</v>
      </c>
      <c r="R70" s="62" t="s">
        <v>573</v>
      </c>
      <c r="S70" s="62" t="s">
        <v>573</v>
      </c>
    </row>
    <row r="71" spans="1:19" ht="13.5">
      <c r="A71" s="65" t="s">
        <v>814</v>
      </c>
      <c r="B71" s="64">
        <v>1</v>
      </c>
      <c r="C71" s="62">
        <v>1542</v>
      </c>
      <c r="D71" s="62" t="s">
        <v>783</v>
      </c>
      <c r="E71" s="62" t="s">
        <v>801</v>
      </c>
      <c r="F71" s="62" t="s">
        <v>751</v>
      </c>
      <c r="G71" s="62" t="s">
        <v>768</v>
      </c>
      <c r="H71" s="62" t="s">
        <v>758</v>
      </c>
      <c r="I71" s="62">
        <v>18000</v>
      </c>
      <c r="J71" s="62" t="s">
        <v>654</v>
      </c>
      <c r="K71" s="64" t="s">
        <v>802</v>
      </c>
      <c r="L71" s="62" t="s">
        <v>673</v>
      </c>
      <c r="M71" s="62" t="s">
        <v>677</v>
      </c>
      <c r="N71" s="62" t="s">
        <v>677</v>
      </c>
      <c r="O71" s="62" t="s">
        <v>654</v>
      </c>
      <c r="P71" s="64" t="s">
        <v>802</v>
      </c>
      <c r="Q71" s="62" t="s">
        <v>675</v>
      </c>
      <c r="R71" s="62" t="s">
        <v>573</v>
      </c>
      <c r="S71" s="62" t="s">
        <v>573</v>
      </c>
    </row>
    <row r="72" spans="1:19" ht="13.5">
      <c r="A72" s="65" t="s">
        <v>815</v>
      </c>
      <c r="B72" s="64">
        <v>1</v>
      </c>
      <c r="C72" s="62">
        <v>1543</v>
      </c>
      <c r="D72" s="62" t="s">
        <v>783</v>
      </c>
      <c r="E72" s="62" t="s">
        <v>801</v>
      </c>
      <c r="F72" s="62" t="s">
        <v>761</v>
      </c>
      <c r="G72" s="62" t="s">
        <v>768</v>
      </c>
      <c r="H72" s="62" t="s">
        <v>758</v>
      </c>
      <c r="I72" s="62">
        <v>18000</v>
      </c>
      <c r="J72" s="62" t="s">
        <v>654</v>
      </c>
      <c r="K72" s="64" t="s">
        <v>802</v>
      </c>
      <c r="L72" s="62" t="s">
        <v>675</v>
      </c>
      <c r="M72" s="62" t="s">
        <v>677</v>
      </c>
      <c r="N72" s="62" t="s">
        <v>677</v>
      </c>
      <c r="O72" s="62" t="s">
        <v>654</v>
      </c>
      <c r="P72" s="64" t="s">
        <v>802</v>
      </c>
      <c r="Q72" s="62" t="s">
        <v>675</v>
      </c>
      <c r="R72" s="62" t="s">
        <v>573</v>
      </c>
      <c r="S72" s="62" t="s">
        <v>573</v>
      </c>
    </row>
    <row r="73" spans="1:19" ht="13.5">
      <c r="A73" s="65" t="s">
        <v>816</v>
      </c>
      <c r="B73" s="64">
        <v>1</v>
      </c>
      <c r="C73" s="62">
        <v>1601</v>
      </c>
      <c r="D73" s="62" t="s">
        <v>733</v>
      </c>
      <c r="E73" s="62" t="s">
        <v>734</v>
      </c>
      <c r="F73" s="62" t="s">
        <v>740</v>
      </c>
      <c r="G73" s="62" t="s">
        <v>741</v>
      </c>
      <c r="H73" s="62" t="s">
        <v>758</v>
      </c>
      <c r="I73" s="62">
        <v>0</v>
      </c>
      <c r="J73" s="62" t="s">
        <v>692</v>
      </c>
      <c r="K73" s="62" t="s">
        <v>677</v>
      </c>
      <c r="L73" s="62" t="s">
        <v>677</v>
      </c>
      <c r="M73" s="62" t="s">
        <v>677</v>
      </c>
      <c r="N73" s="62" t="s">
        <v>677</v>
      </c>
      <c r="O73" s="62" t="s">
        <v>677</v>
      </c>
      <c r="P73" s="62" t="s">
        <v>677</v>
      </c>
      <c r="Q73" s="62" t="s">
        <v>677</v>
      </c>
      <c r="R73" s="62" t="s">
        <v>573</v>
      </c>
      <c r="S73" s="62" t="s">
        <v>573</v>
      </c>
    </row>
    <row r="74" spans="1:19" ht="13.5">
      <c r="A74" s="65" t="s">
        <v>817</v>
      </c>
      <c r="B74" s="64">
        <v>1</v>
      </c>
      <c r="C74" s="62">
        <v>1602</v>
      </c>
      <c r="D74" s="62" t="s">
        <v>733</v>
      </c>
      <c r="E74" s="62" t="s">
        <v>734</v>
      </c>
      <c r="F74" s="62" t="s">
        <v>805</v>
      </c>
      <c r="G74" s="62" t="s">
        <v>748</v>
      </c>
      <c r="H74" s="62" t="s">
        <v>749</v>
      </c>
      <c r="I74" s="62">
        <v>6000</v>
      </c>
      <c r="J74" s="62" t="s">
        <v>677</v>
      </c>
      <c r="K74" s="62" t="s">
        <v>677</v>
      </c>
      <c r="L74" s="62" t="s">
        <v>677</v>
      </c>
      <c r="M74" s="62" t="s">
        <v>677</v>
      </c>
      <c r="N74" s="62" t="s">
        <v>806</v>
      </c>
      <c r="O74" s="62" t="s">
        <v>806</v>
      </c>
      <c r="P74" s="62" t="s">
        <v>692</v>
      </c>
      <c r="Q74" s="62" t="s">
        <v>677</v>
      </c>
      <c r="R74" s="62" t="s">
        <v>573</v>
      </c>
      <c r="S74" s="62" t="s">
        <v>573</v>
      </c>
    </row>
    <row r="75" spans="1:19" ht="13.5">
      <c r="A75" s="65" t="s">
        <v>818</v>
      </c>
      <c r="B75" s="64">
        <v>1</v>
      </c>
      <c r="C75" s="62">
        <v>1603</v>
      </c>
      <c r="D75" s="62" t="s">
        <v>733</v>
      </c>
      <c r="E75" s="62" t="s">
        <v>734</v>
      </c>
      <c r="F75" s="62" t="s">
        <v>805</v>
      </c>
      <c r="G75" s="62" t="s">
        <v>757</v>
      </c>
      <c r="H75" s="62" t="s">
        <v>758</v>
      </c>
      <c r="I75" s="62">
        <v>6000</v>
      </c>
      <c r="J75" s="62" t="s">
        <v>677</v>
      </c>
      <c r="K75" s="62" t="s">
        <v>677</v>
      </c>
      <c r="L75" s="62" t="s">
        <v>677</v>
      </c>
      <c r="M75" s="62" t="s">
        <v>808</v>
      </c>
      <c r="N75" s="62" t="s">
        <v>677</v>
      </c>
      <c r="O75" s="62" t="s">
        <v>808</v>
      </c>
      <c r="P75" s="62" t="s">
        <v>677</v>
      </c>
      <c r="Q75" s="62" t="s">
        <v>692</v>
      </c>
      <c r="R75" s="62" t="s">
        <v>573</v>
      </c>
      <c r="S75" s="62" t="s">
        <v>573</v>
      </c>
    </row>
    <row r="76" spans="1:19" ht="13.5">
      <c r="A76" s="65" t="s">
        <v>819</v>
      </c>
      <c r="B76" s="64">
        <v>1</v>
      </c>
      <c r="C76" s="62">
        <v>1604</v>
      </c>
      <c r="D76" s="62" t="s">
        <v>733</v>
      </c>
      <c r="E76" s="62" t="s">
        <v>734</v>
      </c>
      <c r="F76" s="62" t="s">
        <v>747</v>
      </c>
      <c r="G76" s="62" t="s">
        <v>748</v>
      </c>
      <c r="H76" s="62" t="s">
        <v>758</v>
      </c>
      <c r="I76" s="62">
        <v>6000</v>
      </c>
      <c r="J76" s="62" t="s">
        <v>677</v>
      </c>
      <c r="K76" s="62" t="s">
        <v>677</v>
      </c>
      <c r="L76" s="62" t="s">
        <v>671</v>
      </c>
      <c r="M76" s="62" t="s">
        <v>692</v>
      </c>
      <c r="N76" s="62" t="s">
        <v>677</v>
      </c>
      <c r="O76" s="62" t="s">
        <v>671</v>
      </c>
      <c r="P76" s="62" t="s">
        <v>677</v>
      </c>
      <c r="Q76" s="62" t="s">
        <v>692</v>
      </c>
      <c r="R76" s="62" t="s">
        <v>573</v>
      </c>
      <c r="S76" s="62" t="s">
        <v>573</v>
      </c>
    </row>
    <row r="77" spans="1:19" ht="13.5">
      <c r="A77" s="65" t="s">
        <v>820</v>
      </c>
      <c r="B77" s="64">
        <v>1</v>
      </c>
      <c r="C77" s="62">
        <v>1605</v>
      </c>
      <c r="D77" s="62" t="s">
        <v>733</v>
      </c>
      <c r="E77" s="62" t="s">
        <v>734</v>
      </c>
      <c r="F77" s="62" t="s">
        <v>751</v>
      </c>
      <c r="G77" s="62" t="s">
        <v>748</v>
      </c>
      <c r="H77" s="62" t="s">
        <v>758</v>
      </c>
      <c r="I77" s="62">
        <v>6000</v>
      </c>
      <c r="J77" s="62" t="s">
        <v>677</v>
      </c>
      <c r="K77" s="62" t="s">
        <v>677</v>
      </c>
      <c r="L77" s="62" t="s">
        <v>673</v>
      </c>
      <c r="M77" s="62" t="s">
        <v>677</v>
      </c>
      <c r="N77" s="62" t="s">
        <v>677</v>
      </c>
      <c r="O77" s="62" t="s">
        <v>673</v>
      </c>
      <c r="P77" s="62" t="s">
        <v>677</v>
      </c>
      <c r="Q77" s="62" t="s">
        <v>677</v>
      </c>
      <c r="R77" s="62" t="s">
        <v>573</v>
      </c>
      <c r="S77" s="62" t="s">
        <v>573</v>
      </c>
    </row>
    <row r="78" spans="1:19" ht="13.5">
      <c r="A78" s="65" t="s">
        <v>821</v>
      </c>
      <c r="B78" s="64">
        <v>1</v>
      </c>
      <c r="C78" s="62">
        <v>1606</v>
      </c>
      <c r="D78" s="62" t="s">
        <v>733</v>
      </c>
      <c r="E78" s="62" t="s">
        <v>734</v>
      </c>
      <c r="F78" s="62" t="s">
        <v>761</v>
      </c>
      <c r="G78" s="62" t="s">
        <v>748</v>
      </c>
      <c r="H78" s="62" t="s">
        <v>758</v>
      </c>
      <c r="I78" s="62">
        <v>6000</v>
      </c>
      <c r="J78" s="62" t="s">
        <v>692</v>
      </c>
      <c r="K78" s="62" t="s">
        <v>677</v>
      </c>
      <c r="L78" s="62" t="s">
        <v>675</v>
      </c>
      <c r="M78" s="62" t="s">
        <v>677</v>
      </c>
      <c r="N78" s="62" t="s">
        <v>692</v>
      </c>
      <c r="O78" s="62" t="s">
        <v>675</v>
      </c>
      <c r="P78" s="62" t="s">
        <v>677</v>
      </c>
      <c r="Q78" s="62" t="s">
        <v>677</v>
      </c>
      <c r="R78" s="62" t="s">
        <v>573</v>
      </c>
      <c r="S78" s="62" t="s">
        <v>573</v>
      </c>
    </row>
    <row r="79" spans="1:19" ht="13.5">
      <c r="A79" s="65" t="s">
        <v>822</v>
      </c>
      <c r="B79" s="64">
        <v>1</v>
      </c>
      <c r="C79" s="62">
        <v>1607</v>
      </c>
      <c r="D79" s="62" t="s">
        <v>733</v>
      </c>
      <c r="E79" s="62" t="s">
        <v>734</v>
      </c>
      <c r="F79" s="62" t="s">
        <v>747</v>
      </c>
      <c r="G79" s="62" t="s">
        <v>768</v>
      </c>
      <c r="H79" s="62" t="s">
        <v>758</v>
      </c>
      <c r="I79" s="62">
        <v>6000</v>
      </c>
      <c r="J79" s="62" t="s">
        <v>677</v>
      </c>
      <c r="K79" s="62" t="s">
        <v>677</v>
      </c>
      <c r="L79" s="62" t="s">
        <v>671</v>
      </c>
      <c r="M79" s="62" t="s">
        <v>677</v>
      </c>
      <c r="N79" s="62" t="s">
        <v>677</v>
      </c>
      <c r="O79" s="62" t="s">
        <v>671</v>
      </c>
      <c r="P79" s="62" t="s">
        <v>677</v>
      </c>
      <c r="Q79" s="62" t="s">
        <v>677</v>
      </c>
      <c r="R79" s="62" t="s">
        <v>573</v>
      </c>
      <c r="S79" s="62" t="s">
        <v>573</v>
      </c>
    </row>
    <row r="80" spans="1:19" ht="13.5">
      <c r="A80" s="65" t="s">
        <v>823</v>
      </c>
      <c r="B80" s="64">
        <v>1</v>
      </c>
      <c r="C80" s="62">
        <v>1608</v>
      </c>
      <c r="D80" s="62" t="s">
        <v>733</v>
      </c>
      <c r="E80" s="62" t="s">
        <v>734</v>
      </c>
      <c r="F80" s="62" t="s">
        <v>751</v>
      </c>
      <c r="G80" s="62" t="s">
        <v>768</v>
      </c>
      <c r="H80" s="62" t="s">
        <v>758</v>
      </c>
      <c r="I80" s="62">
        <v>6000</v>
      </c>
      <c r="J80" s="62" t="s">
        <v>677</v>
      </c>
      <c r="K80" s="62" t="s">
        <v>677</v>
      </c>
      <c r="L80" s="62" t="s">
        <v>673</v>
      </c>
      <c r="M80" s="62" t="s">
        <v>677</v>
      </c>
      <c r="N80" s="62" t="s">
        <v>677</v>
      </c>
      <c r="O80" s="62" t="s">
        <v>673</v>
      </c>
      <c r="P80" s="62" t="s">
        <v>677</v>
      </c>
      <c r="Q80" s="62" t="s">
        <v>677</v>
      </c>
      <c r="R80" s="62" t="s">
        <v>573</v>
      </c>
      <c r="S80" s="62" t="s">
        <v>573</v>
      </c>
    </row>
    <row r="81" spans="1:19" ht="13.5">
      <c r="A81" s="65" t="s">
        <v>824</v>
      </c>
      <c r="B81" s="64">
        <v>1</v>
      </c>
      <c r="C81" s="62">
        <v>1609</v>
      </c>
      <c r="D81" s="62" t="s">
        <v>733</v>
      </c>
      <c r="E81" s="62" t="s">
        <v>731</v>
      </c>
      <c r="F81" s="62" t="s">
        <v>761</v>
      </c>
      <c r="G81" s="62" t="s">
        <v>768</v>
      </c>
      <c r="H81" s="62" t="s">
        <v>758</v>
      </c>
      <c r="I81" s="62">
        <v>6000</v>
      </c>
      <c r="J81" s="62" t="s">
        <v>677</v>
      </c>
      <c r="K81" s="62" t="s">
        <v>677</v>
      </c>
      <c r="L81" s="62" t="s">
        <v>675</v>
      </c>
      <c r="M81" s="62" t="s">
        <v>692</v>
      </c>
      <c r="N81" s="62" t="s">
        <v>692</v>
      </c>
      <c r="O81" s="62" t="s">
        <v>675</v>
      </c>
      <c r="P81" s="62" t="s">
        <v>677</v>
      </c>
      <c r="Q81" s="62" t="s">
        <v>677</v>
      </c>
      <c r="R81" s="62" t="s">
        <v>573</v>
      </c>
      <c r="S81" s="62" t="s">
        <v>573</v>
      </c>
    </row>
    <row r="82" spans="1:19" ht="13.5">
      <c r="A82" s="65" t="s">
        <v>825</v>
      </c>
      <c r="B82" s="64">
        <v>1</v>
      </c>
      <c r="C82" s="62">
        <v>1610</v>
      </c>
      <c r="D82" s="62" t="s">
        <v>804</v>
      </c>
      <c r="E82" s="62" t="s">
        <v>777</v>
      </c>
      <c r="F82" s="62" t="s">
        <v>740</v>
      </c>
      <c r="G82" s="62" t="s">
        <v>741</v>
      </c>
      <c r="H82" s="62" t="s">
        <v>758</v>
      </c>
      <c r="I82" s="62">
        <v>6000</v>
      </c>
      <c r="J82" s="62" t="s">
        <v>654</v>
      </c>
      <c r="K82" s="62" t="s">
        <v>677</v>
      </c>
      <c r="L82" s="62" t="s">
        <v>677</v>
      </c>
      <c r="M82" s="62" t="s">
        <v>677</v>
      </c>
      <c r="N82" s="62" t="s">
        <v>677</v>
      </c>
      <c r="O82" s="62" t="s">
        <v>654</v>
      </c>
      <c r="P82" s="62" t="s">
        <v>677</v>
      </c>
      <c r="Q82" s="62" t="s">
        <v>677</v>
      </c>
      <c r="R82" s="62" t="s">
        <v>573</v>
      </c>
      <c r="S82" s="62" t="s">
        <v>573</v>
      </c>
    </row>
    <row r="83" spans="1:19" ht="13.5">
      <c r="A83" s="65" t="s">
        <v>826</v>
      </c>
      <c r="B83" s="64">
        <v>1</v>
      </c>
      <c r="C83" s="62">
        <v>1611</v>
      </c>
      <c r="D83" s="62" t="s">
        <v>783</v>
      </c>
      <c r="E83" s="62" t="s">
        <v>777</v>
      </c>
      <c r="F83" s="62" t="s">
        <v>805</v>
      </c>
      <c r="G83" s="62" t="s">
        <v>748</v>
      </c>
      <c r="H83" s="62" t="s">
        <v>749</v>
      </c>
      <c r="I83" s="62">
        <v>12000</v>
      </c>
      <c r="J83" s="62" t="s">
        <v>654</v>
      </c>
      <c r="K83" s="62" t="s">
        <v>677</v>
      </c>
      <c r="L83" s="62" t="s">
        <v>692</v>
      </c>
      <c r="M83" s="62" t="s">
        <v>677</v>
      </c>
      <c r="N83" s="62" t="s">
        <v>658</v>
      </c>
      <c r="O83" s="62" t="s">
        <v>654</v>
      </c>
      <c r="P83" s="62" t="s">
        <v>806</v>
      </c>
      <c r="Q83" s="62" t="s">
        <v>677</v>
      </c>
      <c r="R83" s="62" t="s">
        <v>573</v>
      </c>
      <c r="S83" s="62" t="s">
        <v>573</v>
      </c>
    </row>
    <row r="84" spans="1:19" ht="13.5">
      <c r="A84" s="65" t="s">
        <v>827</v>
      </c>
      <c r="B84" s="64">
        <v>1</v>
      </c>
      <c r="C84" s="62">
        <v>1612</v>
      </c>
      <c r="D84" s="62" t="s">
        <v>804</v>
      </c>
      <c r="E84" s="62" t="s">
        <v>777</v>
      </c>
      <c r="F84" s="62" t="s">
        <v>805</v>
      </c>
      <c r="G84" s="62" t="s">
        <v>757</v>
      </c>
      <c r="H84" s="62" t="s">
        <v>758</v>
      </c>
      <c r="I84" s="62">
        <v>12000</v>
      </c>
      <c r="J84" s="62" t="s">
        <v>654</v>
      </c>
      <c r="K84" s="62" t="s">
        <v>677</v>
      </c>
      <c r="L84" s="62" t="s">
        <v>677</v>
      </c>
      <c r="M84" s="62" t="s">
        <v>828</v>
      </c>
      <c r="N84" s="62" t="s">
        <v>677</v>
      </c>
      <c r="O84" s="62" t="s">
        <v>654</v>
      </c>
      <c r="P84" s="62" t="s">
        <v>808</v>
      </c>
      <c r="Q84" s="62" t="s">
        <v>677</v>
      </c>
      <c r="R84" s="62" t="s">
        <v>573</v>
      </c>
      <c r="S84" s="62" t="s">
        <v>573</v>
      </c>
    </row>
    <row r="85" spans="1:19" ht="13.5">
      <c r="A85" s="65" t="s">
        <v>829</v>
      </c>
      <c r="B85" s="64">
        <v>1</v>
      </c>
      <c r="C85" s="62">
        <v>1613</v>
      </c>
      <c r="D85" s="62" t="s">
        <v>783</v>
      </c>
      <c r="E85" s="62" t="s">
        <v>683</v>
      </c>
      <c r="F85" s="62" t="s">
        <v>747</v>
      </c>
      <c r="G85" s="62" t="s">
        <v>718</v>
      </c>
      <c r="H85" s="62" t="s">
        <v>758</v>
      </c>
      <c r="I85" s="62">
        <v>12000</v>
      </c>
      <c r="J85" s="62" t="s">
        <v>654</v>
      </c>
      <c r="K85" s="62" t="s">
        <v>677</v>
      </c>
      <c r="L85" s="62" t="s">
        <v>671</v>
      </c>
      <c r="M85" s="62" t="s">
        <v>677</v>
      </c>
      <c r="N85" s="62" t="s">
        <v>677</v>
      </c>
      <c r="O85" s="62" t="s">
        <v>654</v>
      </c>
      <c r="P85" s="62" t="s">
        <v>671</v>
      </c>
      <c r="Q85" s="62" t="s">
        <v>677</v>
      </c>
      <c r="R85" s="62" t="s">
        <v>573</v>
      </c>
      <c r="S85" s="62" t="s">
        <v>573</v>
      </c>
    </row>
    <row r="86" spans="1:19" ht="13.5">
      <c r="A86" s="65" t="s">
        <v>830</v>
      </c>
      <c r="B86" s="64">
        <v>1</v>
      </c>
      <c r="C86" s="62">
        <v>1614</v>
      </c>
      <c r="D86" s="62" t="s">
        <v>783</v>
      </c>
      <c r="E86" s="62" t="s">
        <v>683</v>
      </c>
      <c r="F86" s="62" t="s">
        <v>751</v>
      </c>
      <c r="G86" s="62" t="s">
        <v>748</v>
      </c>
      <c r="H86" s="62" t="s">
        <v>758</v>
      </c>
      <c r="I86" s="62">
        <v>12000</v>
      </c>
      <c r="J86" s="62" t="s">
        <v>654</v>
      </c>
      <c r="K86" s="62" t="s">
        <v>677</v>
      </c>
      <c r="L86" s="62" t="s">
        <v>673</v>
      </c>
      <c r="M86" s="62" t="s">
        <v>677</v>
      </c>
      <c r="N86" s="62" t="s">
        <v>677</v>
      </c>
      <c r="O86" s="62" t="s">
        <v>654</v>
      </c>
      <c r="P86" s="62" t="s">
        <v>673</v>
      </c>
      <c r="Q86" s="62" t="s">
        <v>677</v>
      </c>
      <c r="R86" s="62" t="s">
        <v>573</v>
      </c>
      <c r="S86" s="62" t="s">
        <v>573</v>
      </c>
    </row>
    <row r="87" spans="1:19" ht="13.5">
      <c r="A87" s="65" t="s">
        <v>831</v>
      </c>
      <c r="B87" s="64">
        <v>1</v>
      </c>
      <c r="C87" s="62">
        <v>1615</v>
      </c>
      <c r="D87" s="62" t="s">
        <v>783</v>
      </c>
      <c r="E87" s="62" t="s">
        <v>683</v>
      </c>
      <c r="F87" s="62" t="s">
        <v>684</v>
      </c>
      <c r="G87" s="62" t="s">
        <v>748</v>
      </c>
      <c r="H87" s="62" t="s">
        <v>762</v>
      </c>
      <c r="I87" s="62">
        <v>12000</v>
      </c>
      <c r="J87" s="62" t="s">
        <v>654</v>
      </c>
      <c r="K87" s="62" t="s">
        <v>692</v>
      </c>
      <c r="L87" s="62" t="s">
        <v>675</v>
      </c>
      <c r="M87" s="62" t="s">
        <v>677</v>
      </c>
      <c r="N87" s="62" t="s">
        <v>677</v>
      </c>
      <c r="O87" s="62" t="s">
        <v>654</v>
      </c>
      <c r="P87" s="62" t="s">
        <v>675</v>
      </c>
      <c r="Q87" s="62" t="s">
        <v>677</v>
      </c>
      <c r="R87" s="62" t="s">
        <v>573</v>
      </c>
      <c r="S87" s="62" t="s">
        <v>573</v>
      </c>
    </row>
    <row r="88" spans="1:19" ht="13.5">
      <c r="A88" s="65" t="s">
        <v>832</v>
      </c>
      <c r="B88" s="64">
        <v>1</v>
      </c>
      <c r="C88" s="62">
        <v>1616</v>
      </c>
      <c r="D88" s="62" t="s">
        <v>783</v>
      </c>
      <c r="E88" s="62" t="s">
        <v>786</v>
      </c>
      <c r="F88" s="62" t="s">
        <v>740</v>
      </c>
      <c r="G88" s="62" t="s">
        <v>741</v>
      </c>
      <c r="H88" s="62" t="s">
        <v>758</v>
      </c>
      <c r="I88" s="62">
        <v>6000</v>
      </c>
      <c r="J88" s="62" t="s">
        <v>654</v>
      </c>
      <c r="K88" s="62" t="s">
        <v>677</v>
      </c>
      <c r="L88" s="62" t="s">
        <v>677</v>
      </c>
      <c r="M88" s="62" t="s">
        <v>677</v>
      </c>
      <c r="N88" s="62" t="s">
        <v>677</v>
      </c>
      <c r="O88" s="62" t="s">
        <v>654</v>
      </c>
      <c r="P88" s="62" t="s">
        <v>677</v>
      </c>
      <c r="Q88" s="62" t="s">
        <v>677</v>
      </c>
      <c r="R88" s="62" t="s">
        <v>573</v>
      </c>
      <c r="S88" s="62" t="s">
        <v>573</v>
      </c>
    </row>
    <row r="89" spans="1:19" ht="13.5">
      <c r="A89" s="65" t="s">
        <v>833</v>
      </c>
      <c r="B89" s="64">
        <v>1</v>
      </c>
      <c r="C89" s="62">
        <v>1617</v>
      </c>
      <c r="D89" s="62" t="s">
        <v>783</v>
      </c>
      <c r="E89" s="62" t="s">
        <v>786</v>
      </c>
      <c r="F89" s="62" t="s">
        <v>805</v>
      </c>
      <c r="G89" s="62" t="s">
        <v>748</v>
      </c>
      <c r="H89" s="62" t="s">
        <v>749</v>
      </c>
      <c r="I89" s="62">
        <v>12000</v>
      </c>
      <c r="J89" s="62" t="s">
        <v>654</v>
      </c>
      <c r="K89" s="62" t="s">
        <v>677</v>
      </c>
      <c r="L89" s="62" t="s">
        <v>677</v>
      </c>
      <c r="M89" s="62" t="s">
        <v>677</v>
      </c>
      <c r="N89" s="62" t="s">
        <v>658</v>
      </c>
      <c r="O89" s="62" t="s">
        <v>654</v>
      </c>
      <c r="P89" s="62" t="s">
        <v>806</v>
      </c>
      <c r="Q89" s="62" t="s">
        <v>677</v>
      </c>
      <c r="R89" s="62" t="s">
        <v>573</v>
      </c>
      <c r="S89" s="62" t="s">
        <v>573</v>
      </c>
    </row>
    <row r="90" spans="1:19" ht="13.5">
      <c r="A90" s="65" t="s">
        <v>834</v>
      </c>
      <c r="B90" s="64">
        <v>1</v>
      </c>
      <c r="C90" s="62">
        <v>1618</v>
      </c>
      <c r="D90" s="62" t="s">
        <v>783</v>
      </c>
      <c r="E90" s="62" t="s">
        <v>786</v>
      </c>
      <c r="F90" s="62" t="s">
        <v>805</v>
      </c>
      <c r="G90" s="62" t="s">
        <v>757</v>
      </c>
      <c r="H90" s="62" t="s">
        <v>758</v>
      </c>
      <c r="I90" s="62">
        <v>12000</v>
      </c>
      <c r="J90" s="62" t="s">
        <v>654</v>
      </c>
      <c r="K90" s="62" t="s">
        <v>677</v>
      </c>
      <c r="L90" s="62" t="s">
        <v>677</v>
      </c>
      <c r="M90" s="62" t="s">
        <v>808</v>
      </c>
      <c r="N90" s="62" t="s">
        <v>677</v>
      </c>
      <c r="O90" s="62" t="s">
        <v>654</v>
      </c>
      <c r="P90" s="62" t="s">
        <v>808</v>
      </c>
      <c r="Q90" s="62" t="s">
        <v>677</v>
      </c>
      <c r="R90" s="62" t="s">
        <v>573</v>
      </c>
      <c r="S90" s="62" t="s">
        <v>573</v>
      </c>
    </row>
    <row r="91" spans="1:19" ht="13.5">
      <c r="A91" s="65" t="s">
        <v>835</v>
      </c>
      <c r="B91" s="64">
        <v>1</v>
      </c>
      <c r="C91" s="62">
        <v>1619</v>
      </c>
      <c r="D91" s="62" t="s">
        <v>804</v>
      </c>
      <c r="E91" s="62" t="s">
        <v>786</v>
      </c>
      <c r="F91" s="62" t="s">
        <v>747</v>
      </c>
      <c r="G91" s="62" t="s">
        <v>748</v>
      </c>
      <c r="H91" s="62" t="s">
        <v>758</v>
      </c>
      <c r="I91" s="62">
        <v>12000</v>
      </c>
      <c r="J91" s="62" t="s">
        <v>654</v>
      </c>
      <c r="K91" s="62" t="s">
        <v>677</v>
      </c>
      <c r="L91" s="62" t="s">
        <v>671</v>
      </c>
      <c r="M91" s="62" t="s">
        <v>677</v>
      </c>
      <c r="N91" s="62" t="s">
        <v>677</v>
      </c>
      <c r="O91" s="62" t="s">
        <v>654</v>
      </c>
      <c r="P91" s="62" t="s">
        <v>671</v>
      </c>
      <c r="Q91" s="62" t="s">
        <v>677</v>
      </c>
      <c r="R91" s="62" t="s">
        <v>573</v>
      </c>
      <c r="S91" s="62" t="s">
        <v>573</v>
      </c>
    </row>
    <row r="92" spans="1:19" ht="13.5">
      <c r="A92" s="65" t="s">
        <v>836</v>
      </c>
      <c r="B92" s="64">
        <v>1</v>
      </c>
      <c r="C92" s="62">
        <v>1620</v>
      </c>
      <c r="D92" s="62" t="s">
        <v>783</v>
      </c>
      <c r="E92" s="62" t="s">
        <v>786</v>
      </c>
      <c r="F92" s="62" t="s">
        <v>751</v>
      </c>
      <c r="G92" s="62" t="s">
        <v>748</v>
      </c>
      <c r="H92" s="62" t="s">
        <v>758</v>
      </c>
      <c r="I92" s="62">
        <v>12000</v>
      </c>
      <c r="J92" s="62" t="s">
        <v>654</v>
      </c>
      <c r="K92" s="62" t="s">
        <v>677</v>
      </c>
      <c r="L92" s="62" t="s">
        <v>673</v>
      </c>
      <c r="M92" s="62" t="s">
        <v>677</v>
      </c>
      <c r="N92" s="62" t="s">
        <v>677</v>
      </c>
      <c r="O92" s="62" t="s">
        <v>654</v>
      </c>
      <c r="P92" s="62" t="s">
        <v>673</v>
      </c>
      <c r="Q92" s="62" t="s">
        <v>677</v>
      </c>
      <c r="R92" s="62" t="s">
        <v>573</v>
      </c>
      <c r="S92" s="62" t="s">
        <v>573</v>
      </c>
    </row>
    <row r="93" spans="1:19" ht="13.5">
      <c r="A93" s="65" t="s">
        <v>837</v>
      </c>
      <c r="B93" s="64">
        <v>1</v>
      </c>
      <c r="C93" s="62">
        <v>1621</v>
      </c>
      <c r="D93" s="62" t="s">
        <v>804</v>
      </c>
      <c r="E93" s="62" t="s">
        <v>786</v>
      </c>
      <c r="F93" s="62" t="s">
        <v>761</v>
      </c>
      <c r="G93" s="62" t="s">
        <v>748</v>
      </c>
      <c r="H93" s="62" t="s">
        <v>762</v>
      </c>
      <c r="I93" s="62">
        <v>12000</v>
      </c>
      <c r="J93" s="62" t="s">
        <v>654</v>
      </c>
      <c r="K93" s="62" t="s">
        <v>677</v>
      </c>
      <c r="L93" s="62" t="s">
        <v>675</v>
      </c>
      <c r="M93" s="62" t="s">
        <v>677</v>
      </c>
      <c r="N93" s="62" t="s">
        <v>677</v>
      </c>
      <c r="O93" s="62" t="s">
        <v>654</v>
      </c>
      <c r="P93" s="62" t="s">
        <v>675</v>
      </c>
      <c r="Q93" s="62" t="s">
        <v>677</v>
      </c>
      <c r="R93" s="62" t="s">
        <v>573</v>
      </c>
      <c r="S93" s="62" t="s">
        <v>573</v>
      </c>
    </row>
    <row r="94" spans="1:19" ht="13.5">
      <c r="A94" s="65" t="s">
        <v>838</v>
      </c>
      <c r="B94" s="64">
        <v>1</v>
      </c>
      <c r="C94" s="62">
        <v>1622</v>
      </c>
      <c r="D94" s="62" t="s">
        <v>804</v>
      </c>
      <c r="E94" s="62" t="s">
        <v>839</v>
      </c>
      <c r="F94" s="62" t="s">
        <v>710</v>
      </c>
      <c r="G94" s="62" t="s">
        <v>748</v>
      </c>
      <c r="H94" s="62" t="s">
        <v>758</v>
      </c>
      <c r="I94" s="62">
        <v>12000</v>
      </c>
      <c r="J94" s="62" t="s">
        <v>654</v>
      </c>
      <c r="K94" s="62" t="s">
        <v>840</v>
      </c>
      <c r="L94" s="62" t="s">
        <v>677</v>
      </c>
      <c r="M94" s="62" t="s">
        <v>677</v>
      </c>
      <c r="N94" s="62" t="s">
        <v>677</v>
      </c>
      <c r="O94" s="62" t="s">
        <v>654</v>
      </c>
      <c r="P94" s="62" t="s">
        <v>840</v>
      </c>
      <c r="Q94" s="62" t="s">
        <v>677</v>
      </c>
      <c r="R94" s="62" t="s">
        <v>573</v>
      </c>
      <c r="S94" s="62" t="s">
        <v>573</v>
      </c>
    </row>
    <row r="95" spans="1:19" ht="13.5">
      <c r="A95" s="66" t="s">
        <v>841</v>
      </c>
      <c r="B95" s="66">
        <v>1</v>
      </c>
      <c r="C95" s="66">
        <v>1701</v>
      </c>
      <c r="D95" s="66" t="s">
        <v>733</v>
      </c>
      <c r="E95" s="66" t="s">
        <v>734</v>
      </c>
      <c r="F95" s="66" t="s">
        <v>805</v>
      </c>
      <c r="G95" s="66" t="s">
        <v>748</v>
      </c>
      <c r="H95" s="66" t="s">
        <v>758</v>
      </c>
      <c r="I95" s="66">
        <v>0</v>
      </c>
      <c r="J95" s="66" t="s">
        <v>677</v>
      </c>
      <c r="K95" s="66" t="s">
        <v>677</v>
      </c>
      <c r="L95" s="66" t="s">
        <v>677</v>
      </c>
      <c r="M95" s="66" t="s">
        <v>677</v>
      </c>
      <c r="N95" s="66" t="s">
        <v>692</v>
      </c>
      <c r="O95" s="66" t="s">
        <v>677</v>
      </c>
      <c r="P95" s="66" t="s">
        <v>677</v>
      </c>
      <c r="Q95" s="66" t="s">
        <v>677</v>
      </c>
      <c r="R95" s="62" t="s">
        <v>573</v>
      </c>
      <c r="S95" s="62" t="s">
        <v>573</v>
      </c>
    </row>
    <row r="96" spans="1:19" ht="13.5">
      <c r="A96" s="66" t="s">
        <v>842</v>
      </c>
      <c r="B96" s="66">
        <v>1</v>
      </c>
      <c r="C96" s="66">
        <v>1702</v>
      </c>
      <c r="D96" s="66" t="s">
        <v>783</v>
      </c>
      <c r="E96" s="66" t="s">
        <v>777</v>
      </c>
      <c r="F96" s="66" t="s">
        <v>805</v>
      </c>
      <c r="G96" s="66" t="s">
        <v>748</v>
      </c>
      <c r="H96" s="66" t="s">
        <v>758</v>
      </c>
      <c r="I96" s="66">
        <v>6000</v>
      </c>
      <c r="J96" s="66" t="s">
        <v>843</v>
      </c>
      <c r="K96" s="66" t="s">
        <v>677</v>
      </c>
      <c r="L96" s="66" t="s">
        <v>677</v>
      </c>
      <c r="M96" s="66" t="s">
        <v>677</v>
      </c>
      <c r="N96" s="66" t="s">
        <v>677</v>
      </c>
      <c r="O96" s="66" t="s">
        <v>843</v>
      </c>
      <c r="P96" s="66" t="s">
        <v>677</v>
      </c>
      <c r="Q96" s="66" t="s">
        <v>677</v>
      </c>
      <c r="R96" s="62" t="s">
        <v>573</v>
      </c>
      <c r="S96" s="62" t="s">
        <v>573</v>
      </c>
    </row>
    <row r="97" spans="1:19" ht="13.5">
      <c r="A97" s="66" t="s">
        <v>844</v>
      </c>
      <c r="B97" s="66">
        <v>1</v>
      </c>
      <c r="C97" s="66">
        <v>1703</v>
      </c>
      <c r="D97" s="66" t="s">
        <v>783</v>
      </c>
      <c r="E97" s="66" t="s">
        <v>786</v>
      </c>
      <c r="F97" s="66" t="s">
        <v>710</v>
      </c>
      <c r="G97" s="66" t="s">
        <v>748</v>
      </c>
      <c r="H97" s="66" t="s">
        <v>758</v>
      </c>
      <c r="I97" s="66">
        <v>6000</v>
      </c>
      <c r="J97" s="66" t="s">
        <v>843</v>
      </c>
      <c r="K97" s="66" t="s">
        <v>677</v>
      </c>
      <c r="L97" s="66" t="s">
        <v>677</v>
      </c>
      <c r="M97" s="66" t="s">
        <v>677</v>
      </c>
      <c r="N97" s="66" t="s">
        <v>677</v>
      </c>
      <c r="O97" s="66" t="s">
        <v>843</v>
      </c>
      <c r="P97" s="66" t="s">
        <v>692</v>
      </c>
      <c r="Q97" s="66" t="s">
        <v>677</v>
      </c>
      <c r="R97" s="62" t="s">
        <v>573</v>
      </c>
      <c r="S97" s="62" t="s">
        <v>573</v>
      </c>
    </row>
    <row r="98" spans="1:19" ht="13.5">
      <c r="A98" s="67"/>
      <c r="B98" s="67"/>
      <c r="C98" s="67"/>
      <c r="D98" s="67"/>
      <c r="E98" s="67"/>
      <c r="F98" s="67"/>
      <c r="G98" s="67"/>
      <c r="H98" s="67"/>
      <c r="I98" s="67"/>
      <c r="J98" s="67"/>
      <c r="K98" s="67"/>
      <c r="L98" s="67"/>
      <c r="M98" s="67"/>
      <c r="N98" s="67"/>
      <c r="O98" s="67"/>
      <c r="P98" s="67"/>
      <c r="Q98" s="67"/>
      <c r="R98" s="67"/>
      <c r="S98" s="67"/>
    </row>
    <row r="99" spans="1:19" ht="13.5">
      <c r="A99" s="67"/>
      <c r="B99" s="67"/>
      <c r="C99" s="67"/>
      <c r="D99" s="67"/>
      <c r="E99" s="67"/>
      <c r="F99" s="67"/>
      <c r="G99" s="67"/>
      <c r="H99" s="67"/>
      <c r="I99" s="67"/>
      <c r="J99" s="67"/>
      <c r="K99" s="67"/>
      <c r="L99" s="67"/>
      <c r="M99" s="67"/>
      <c r="N99" s="67"/>
      <c r="O99" s="67"/>
      <c r="P99" s="67"/>
      <c r="Q99" s="67"/>
      <c r="R99" s="67"/>
      <c r="S99" s="67"/>
    </row>
    <row r="100" spans="1:19" ht="13.5">
      <c r="A100" s="67"/>
      <c r="B100" s="67"/>
      <c r="C100" s="67"/>
      <c r="D100" s="67"/>
      <c r="E100" s="67"/>
      <c r="F100" s="67"/>
      <c r="G100" s="67"/>
      <c r="H100" s="67"/>
      <c r="I100" s="67"/>
      <c r="J100" s="67"/>
      <c r="K100" s="67"/>
      <c r="L100" s="67"/>
      <c r="M100" s="67"/>
      <c r="N100" s="67"/>
      <c r="O100" s="67"/>
      <c r="P100" s="67"/>
      <c r="Q100" s="67"/>
      <c r="R100" s="67"/>
      <c r="S100" s="67"/>
    </row>
    <row r="101" spans="1:19" ht="13.5">
      <c r="A101" s="67"/>
      <c r="B101" s="67"/>
      <c r="C101" s="67"/>
      <c r="D101" s="67"/>
      <c r="E101" s="67"/>
      <c r="F101" s="67"/>
      <c r="G101" s="67"/>
      <c r="H101" s="67"/>
      <c r="I101" s="67"/>
      <c r="J101" s="67"/>
      <c r="K101" s="67"/>
      <c r="L101" s="67"/>
      <c r="M101" s="67"/>
      <c r="N101" s="67"/>
      <c r="O101" s="67"/>
      <c r="P101" s="67"/>
      <c r="Q101" s="67"/>
      <c r="R101" s="67"/>
      <c r="S101" s="67"/>
    </row>
    <row r="102" spans="1:19" ht="13.5">
      <c r="A102" s="67"/>
      <c r="B102" s="67"/>
      <c r="C102" s="67"/>
      <c r="D102" s="67"/>
      <c r="E102" s="67"/>
      <c r="F102" s="67"/>
      <c r="G102" s="67"/>
      <c r="H102" s="67"/>
      <c r="I102" s="67"/>
      <c r="J102" s="67"/>
      <c r="K102" s="67"/>
      <c r="L102" s="67"/>
      <c r="M102" s="67"/>
      <c r="N102" s="67"/>
      <c r="O102" s="67"/>
      <c r="P102" s="67"/>
      <c r="Q102" s="67"/>
      <c r="R102" s="67"/>
      <c r="S102" s="67"/>
    </row>
    <row r="103" spans="1:19" ht="13.5">
      <c r="A103" s="67"/>
      <c r="B103" s="67"/>
      <c r="C103" s="67"/>
      <c r="D103" s="67"/>
      <c r="E103" s="67"/>
      <c r="F103" s="67"/>
      <c r="G103" s="67"/>
      <c r="H103" s="67"/>
      <c r="I103" s="67"/>
      <c r="J103" s="67"/>
      <c r="K103" s="67"/>
      <c r="L103" s="67"/>
      <c r="M103" s="67"/>
      <c r="N103" s="67"/>
      <c r="O103" s="67"/>
      <c r="P103" s="67"/>
      <c r="Q103" s="67"/>
      <c r="R103" s="67"/>
      <c r="S103" s="67"/>
    </row>
    <row r="104" spans="1:19" ht="13.5">
      <c r="A104" s="67"/>
      <c r="B104" s="67"/>
      <c r="C104" s="67"/>
      <c r="D104" s="67"/>
      <c r="E104" s="67"/>
      <c r="F104" s="67"/>
      <c r="G104" s="67"/>
      <c r="H104" s="67"/>
      <c r="I104" s="67"/>
      <c r="J104" s="67"/>
      <c r="K104" s="67"/>
      <c r="L104" s="67"/>
      <c r="M104" s="67"/>
      <c r="N104" s="67"/>
      <c r="O104" s="67"/>
      <c r="P104" s="67"/>
      <c r="Q104" s="67"/>
      <c r="R104" s="67"/>
      <c r="S104" s="67"/>
    </row>
    <row r="105" spans="1:19" ht="13.5">
      <c r="A105" s="67"/>
      <c r="B105" s="67"/>
      <c r="C105" s="67"/>
      <c r="D105" s="67"/>
      <c r="E105" s="67"/>
      <c r="F105" s="67"/>
      <c r="G105" s="67"/>
      <c r="H105" s="67"/>
      <c r="I105" s="67"/>
      <c r="J105" s="67"/>
      <c r="K105" s="67"/>
      <c r="L105" s="67"/>
      <c r="M105" s="67"/>
      <c r="N105" s="67"/>
      <c r="O105" s="67"/>
      <c r="P105" s="67"/>
      <c r="Q105" s="67"/>
      <c r="R105" s="67"/>
      <c r="S105" s="67"/>
    </row>
    <row r="106" spans="1:19" ht="13.5">
      <c r="A106" s="67"/>
      <c r="B106" s="67"/>
      <c r="C106" s="67"/>
      <c r="D106" s="67"/>
      <c r="E106" s="67"/>
      <c r="F106" s="67"/>
      <c r="G106" s="67"/>
      <c r="H106" s="67"/>
      <c r="I106" s="67"/>
      <c r="J106" s="67"/>
      <c r="K106" s="67"/>
      <c r="L106" s="67"/>
      <c r="M106" s="67"/>
      <c r="N106" s="67"/>
      <c r="O106" s="67"/>
      <c r="P106" s="67"/>
      <c r="Q106" s="67"/>
      <c r="R106" s="67"/>
      <c r="S106" s="67"/>
    </row>
    <row r="107" spans="1:19" ht="13.5">
      <c r="A107" s="67"/>
      <c r="B107" s="67"/>
      <c r="C107" s="67"/>
      <c r="D107" s="67"/>
      <c r="E107" s="67"/>
      <c r="F107" s="67"/>
      <c r="G107" s="67"/>
      <c r="H107" s="67"/>
      <c r="I107" s="67"/>
      <c r="J107" s="67"/>
      <c r="K107" s="67"/>
      <c r="L107" s="67"/>
      <c r="M107" s="67"/>
      <c r="N107" s="67"/>
      <c r="O107" s="67"/>
      <c r="P107" s="67"/>
      <c r="Q107" s="67"/>
      <c r="R107" s="67"/>
      <c r="S107" s="67"/>
    </row>
    <row r="108" spans="1:19" ht="13.5">
      <c r="A108" s="67"/>
      <c r="B108" s="67"/>
      <c r="C108" s="67"/>
      <c r="D108" s="67"/>
      <c r="E108" s="67"/>
      <c r="F108" s="67"/>
      <c r="G108" s="67"/>
      <c r="H108" s="67"/>
      <c r="I108" s="67"/>
      <c r="J108" s="67"/>
      <c r="K108" s="67"/>
      <c r="L108" s="67"/>
      <c r="M108" s="67"/>
      <c r="N108" s="67"/>
      <c r="O108" s="67"/>
      <c r="P108" s="67"/>
      <c r="Q108" s="67"/>
      <c r="R108" s="67"/>
      <c r="S108" s="67"/>
    </row>
    <row r="109" spans="1:19" ht="13.5">
      <c r="A109" s="67"/>
      <c r="B109" s="67"/>
      <c r="C109" s="67"/>
      <c r="D109" s="67"/>
      <c r="E109" s="67"/>
      <c r="F109" s="67"/>
      <c r="G109" s="67"/>
      <c r="H109" s="67"/>
      <c r="I109" s="67"/>
      <c r="J109" s="67"/>
      <c r="K109" s="67"/>
      <c r="L109" s="67"/>
      <c r="M109" s="67"/>
      <c r="N109" s="67"/>
      <c r="O109" s="67"/>
      <c r="P109" s="67"/>
      <c r="Q109" s="67"/>
      <c r="R109" s="67"/>
      <c r="S109" s="67"/>
    </row>
    <row r="110" spans="1:19" ht="13.5">
      <c r="A110" s="67"/>
      <c r="B110" s="67"/>
      <c r="C110" s="67"/>
      <c r="D110" s="67"/>
      <c r="E110" s="67"/>
      <c r="F110" s="67"/>
      <c r="G110" s="67"/>
      <c r="H110" s="67"/>
      <c r="I110" s="67"/>
      <c r="J110" s="67"/>
      <c r="K110" s="67"/>
      <c r="L110" s="67"/>
      <c r="M110" s="67"/>
      <c r="N110" s="67"/>
      <c r="O110" s="67"/>
      <c r="P110" s="67"/>
      <c r="Q110" s="67"/>
      <c r="R110" s="67"/>
      <c r="S110" s="67"/>
    </row>
    <row r="111" spans="1:19" ht="13.5">
      <c r="A111" s="67"/>
      <c r="B111" s="67"/>
      <c r="C111" s="67"/>
      <c r="D111" s="67"/>
      <c r="E111" s="67"/>
      <c r="F111" s="67"/>
      <c r="G111" s="67"/>
      <c r="H111" s="67"/>
      <c r="I111" s="67"/>
      <c r="J111" s="67"/>
      <c r="K111" s="67"/>
      <c r="L111" s="67"/>
      <c r="M111" s="67"/>
      <c r="N111" s="67"/>
      <c r="O111" s="67"/>
      <c r="P111" s="67"/>
      <c r="Q111" s="67"/>
      <c r="R111" s="67"/>
      <c r="S111" s="67"/>
    </row>
    <row r="112" spans="1:19" ht="13.5">
      <c r="A112" s="67"/>
      <c r="B112" s="67"/>
      <c r="C112" s="67"/>
      <c r="D112" s="67"/>
      <c r="E112" s="67"/>
      <c r="F112" s="67"/>
      <c r="G112" s="67"/>
      <c r="H112" s="67"/>
      <c r="I112" s="67"/>
      <c r="J112" s="67"/>
      <c r="K112" s="67"/>
      <c r="L112" s="67"/>
      <c r="M112" s="67"/>
      <c r="N112" s="67"/>
      <c r="O112" s="67"/>
      <c r="P112" s="67"/>
      <c r="Q112" s="67"/>
      <c r="R112" s="67"/>
      <c r="S112" s="67"/>
    </row>
    <row r="113" spans="1:19" ht="13.5">
      <c r="A113" s="67"/>
      <c r="B113" s="67"/>
      <c r="C113" s="67"/>
      <c r="D113" s="67"/>
      <c r="E113" s="67"/>
      <c r="F113" s="67"/>
      <c r="G113" s="67"/>
      <c r="H113" s="67"/>
      <c r="I113" s="67"/>
      <c r="J113" s="67"/>
      <c r="K113" s="67"/>
      <c r="L113" s="67"/>
      <c r="M113" s="67"/>
      <c r="N113" s="67"/>
      <c r="O113" s="67"/>
      <c r="P113" s="67"/>
      <c r="Q113" s="67"/>
      <c r="R113" s="67"/>
      <c r="S113" s="67"/>
    </row>
    <row r="114" spans="1:19" ht="13.5">
      <c r="A114" s="67"/>
      <c r="B114" s="67"/>
      <c r="C114" s="67"/>
      <c r="D114" s="67"/>
      <c r="E114" s="67"/>
      <c r="F114" s="67"/>
      <c r="G114" s="67"/>
      <c r="H114" s="67"/>
      <c r="I114" s="67"/>
      <c r="J114" s="67"/>
      <c r="K114" s="67"/>
      <c r="L114" s="67"/>
      <c r="M114" s="67"/>
      <c r="N114" s="67"/>
      <c r="O114" s="67"/>
      <c r="P114" s="67"/>
      <c r="Q114" s="67"/>
      <c r="R114" s="67"/>
      <c r="S114" s="67"/>
    </row>
    <row r="115" spans="1:19" ht="13.5">
      <c r="A115" s="67"/>
      <c r="B115" s="67"/>
      <c r="C115" s="67"/>
      <c r="D115" s="67"/>
      <c r="E115" s="67"/>
      <c r="F115" s="67"/>
      <c r="G115" s="67"/>
      <c r="H115" s="67"/>
      <c r="I115" s="67"/>
      <c r="J115" s="67"/>
      <c r="K115" s="67"/>
      <c r="L115" s="67"/>
      <c r="M115" s="67"/>
      <c r="N115" s="67"/>
      <c r="O115" s="67"/>
      <c r="P115" s="67"/>
      <c r="Q115" s="67"/>
      <c r="R115" s="67"/>
      <c r="S115" s="67"/>
    </row>
    <row r="116" spans="1:19" ht="13.5">
      <c r="A116" s="67"/>
      <c r="B116" s="67"/>
      <c r="C116" s="67"/>
      <c r="D116" s="67"/>
      <c r="E116" s="67"/>
      <c r="F116" s="67"/>
      <c r="G116" s="67"/>
      <c r="H116" s="67"/>
      <c r="I116" s="67"/>
      <c r="J116" s="67"/>
      <c r="K116" s="67"/>
      <c r="L116" s="67"/>
      <c r="M116" s="67"/>
      <c r="N116" s="67"/>
      <c r="O116" s="67"/>
      <c r="P116" s="67"/>
      <c r="Q116" s="67"/>
      <c r="R116" s="67"/>
      <c r="S116" s="67"/>
    </row>
    <row r="117" spans="1:19" ht="13.5">
      <c r="A117" s="67"/>
      <c r="B117" s="67"/>
      <c r="C117" s="67"/>
      <c r="D117" s="67"/>
      <c r="E117" s="67"/>
      <c r="F117" s="67"/>
      <c r="G117" s="67"/>
      <c r="H117" s="67"/>
      <c r="I117" s="67"/>
      <c r="J117" s="67"/>
      <c r="K117" s="67"/>
      <c r="L117" s="67"/>
      <c r="M117" s="67"/>
      <c r="N117" s="67"/>
      <c r="O117" s="67"/>
      <c r="P117" s="67"/>
      <c r="Q117" s="67"/>
      <c r="R117" s="67"/>
      <c r="S117" s="67"/>
    </row>
    <row r="118" spans="1:19" ht="13.5">
      <c r="A118" s="67"/>
      <c r="B118" s="67"/>
      <c r="C118" s="67"/>
      <c r="D118" s="67"/>
      <c r="E118" s="67"/>
      <c r="F118" s="67"/>
      <c r="G118" s="67"/>
      <c r="H118" s="67"/>
      <c r="I118" s="67"/>
      <c r="J118" s="67"/>
      <c r="K118" s="67"/>
      <c r="L118" s="67"/>
      <c r="M118" s="67"/>
      <c r="N118" s="67"/>
      <c r="O118" s="67"/>
      <c r="P118" s="67"/>
      <c r="Q118" s="67"/>
      <c r="R118" s="67"/>
      <c r="S118" s="67"/>
    </row>
    <row r="119" spans="1:19" ht="13.5">
      <c r="A119" s="67"/>
      <c r="B119" s="67"/>
      <c r="C119" s="67"/>
      <c r="D119" s="67"/>
      <c r="E119" s="67"/>
      <c r="F119" s="67"/>
      <c r="G119" s="67"/>
      <c r="H119" s="67"/>
      <c r="I119" s="67"/>
      <c r="J119" s="67"/>
      <c r="K119" s="67"/>
      <c r="L119" s="67"/>
      <c r="M119" s="67"/>
      <c r="N119" s="67"/>
      <c r="O119" s="67"/>
      <c r="P119" s="67"/>
      <c r="Q119" s="67"/>
      <c r="R119" s="67"/>
      <c r="S119" s="67"/>
    </row>
    <row r="120" spans="1:19" ht="13.5">
      <c r="A120" s="67"/>
      <c r="B120" s="67"/>
      <c r="C120" s="67"/>
      <c r="D120" s="67"/>
      <c r="E120" s="67"/>
      <c r="F120" s="67"/>
      <c r="G120" s="67"/>
      <c r="H120" s="67"/>
      <c r="I120" s="67"/>
      <c r="J120" s="67"/>
      <c r="K120" s="67"/>
      <c r="L120" s="67"/>
      <c r="M120" s="67"/>
      <c r="N120" s="67"/>
      <c r="O120" s="67"/>
      <c r="P120" s="67"/>
      <c r="Q120" s="67"/>
      <c r="R120" s="67"/>
      <c r="S120" s="67"/>
    </row>
    <row r="121" spans="1:19" ht="13.5">
      <c r="A121" s="67"/>
      <c r="B121" s="67"/>
      <c r="C121" s="67"/>
      <c r="D121" s="67"/>
      <c r="E121" s="67"/>
      <c r="F121" s="67"/>
      <c r="G121" s="67"/>
      <c r="H121" s="67"/>
      <c r="I121" s="67"/>
      <c r="J121" s="67"/>
      <c r="K121" s="67"/>
      <c r="L121" s="67"/>
      <c r="M121" s="67"/>
      <c r="N121" s="67"/>
      <c r="O121" s="67"/>
      <c r="P121" s="67"/>
      <c r="Q121" s="67"/>
      <c r="R121" s="67"/>
      <c r="S121" s="67"/>
    </row>
    <row r="122" spans="1:19" ht="13.5">
      <c r="A122" s="67"/>
      <c r="B122" s="67"/>
      <c r="C122" s="67"/>
      <c r="D122" s="67"/>
      <c r="E122" s="67"/>
      <c r="F122" s="67"/>
      <c r="G122" s="67"/>
      <c r="H122" s="67"/>
      <c r="I122" s="67"/>
      <c r="J122" s="67"/>
      <c r="K122" s="67"/>
      <c r="L122" s="67"/>
      <c r="M122" s="67"/>
      <c r="N122" s="67"/>
      <c r="O122" s="67"/>
      <c r="P122" s="67"/>
      <c r="Q122" s="67"/>
      <c r="R122" s="67"/>
      <c r="S122" s="67"/>
    </row>
    <row r="123" spans="1:19" ht="13.5">
      <c r="A123" s="63" t="s">
        <v>845</v>
      </c>
      <c r="B123" s="63">
        <v>2</v>
      </c>
      <c r="C123" s="63">
        <v>2100</v>
      </c>
      <c r="D123" s="63" t="s">
        <v>846</v>
      </c>
      <c r="E123" s="63" t="s">
        <v>847</v>
      </c>
      <c r="F123" s="63" t="s">
        <v>848</v>
      </c>
      <c r="G123" s="63" t="s">
        <v>849</v>
      </c>
      <c r="H123" s="63" t="s">
        <v>850</v>
      </c>
      <c r="I123" s="63">
        <v>30000</v>
      </c>
      <c r="J123" s="63" t="s">
        <v>654</v>
      </c>
      <c r="K123" s="63" t="s">
        <v>655</v>
      </c>
      <c r="L123" s="63" t="s">
        <v>671</v>
      </c>
      <c r="M123" s="63" t="s">
        <v>657</v>
      </c>
      <c r="N123" s="63" t="s">
        <v>658</v>
      </c>
      <c r="O123" s="63" t="s">
        <v>654</v>
      </c>
      <c r="P123" s="63" t="s">
        <v>655</v>
      </c>
      <c r="Q123" s="63" t="s">
        <v>671</v>
      </c>
      <c r="R123" s="63" t="s">
        <v>657</v>
      </c>
      <c r="S123" s="63" t="s">
        <v>658</v>
      </c>
    </row>
    <row r="124" spans="1:19" ht="13.5">
      <c r="A124" s="63" t="s">
        <v>851</v>
      </c>
      <c r="B124" s="63">
        <v>2</v>
      </c>
      <c r="C124" s="63">
        <v>2200</v>
      </c>
      <c r="D124" s="63" t="s">
        <v>846</v>
      </c>
      <c r="E124" s="63" t="s">
        <v>847</v>
      </c>
      <c r="F124" s="63" t="s">
        <v>852</v>
      </c>
      <c r="G124" s="63" t="s">
        <v>849</v>
      </c>
      <c r="H124" s="63" t="s">
        <v>850</v>
      </c>
      <c r="I124" s="63">
        <v>30000</v>
      </c>
      <c r="J124" s="63" t="s">
        <v>654</v>
      </c>
      <c r="K124" s="63" t="s">
        <v>655</v>
      </c>
      <c r="L124" s="63" t="s">
        <v>673</v>
      </c>
      <c r="M124" s="63" t="s">
        <v>657</v>
      </c>
      <c r="N124" s="63" t="s">
        <v>658</v>
      </c>
      <c r="O124" s="63" t="s">
        <v>654</v>
      </c>
      <c r="P124" s="63" t="s">
        <v>655</v>
      </c>
      <c r="Q124" s="63" t="s">
        <v>673</v>
      </c>
      <c r="R124" s="63" t="s">
        <v>657</v>
      </c>
      <c r="S124" s="63" t="s">
        <v>658</v>
      </c>
    </row>
    <row r="125" spans="1:19" ht="13.5">
      <c r="A125" s="63" t="s">
        <v>853</v>
      </c>
      <c r="B125" s="63">
        <v>2</v>
      </c>
      <c r="C125" s="63">
        <v>2300</v>
      </c>
      <c r="D125" s="63" t="s">
        <v>846</v>
      </c>
      <c r="E125" s="63" t="s">
        <v>847</v>
      </c>
      <c r="F125" s="63" t="s">
        <v>854</v>
      </c>
      <c r="G125" s="63" t="s">
        <v>849</v>
      </c>
      <c r="H125" s="63" t="s">
        <v>850</v>
      </c>
      <c r="I125" s="63">
        <v>30000</v>
      </c>
      <c r="J125" s="63" t="s">
        <v>654</v>
      </c>
      <c r="K125" s="63" t="s">
        <v>655</v>
      </c>
      <c r="L125" s="63" t="s">
        <v>675</v>
      </c>
      <c r="M125" s="63" t="s">
        <v>657</v>
      </c>
      <c r="N125" s="63" t="s">
        <v>658</v>
      </c>
      <c r="O125" s="63" t="s">
        <v>654</v>
      </c>
      <c r="P125" s="63" t="s">
        <v>655</v>
      </c>
      <c r="Q125" s="63" t="s">
        <v>675</v>
      </c>
      <c r="R125" s="63" t="s">
        <v>657</v>
      </c>
      <c r="S125" s="63" t="s">
        <v>658</v>
      </c>
    </row>
    <row r="126" spans="1:19" ht="13.5">
      <c r="A126" s="62" t="s">
        <v>855</v>
      </c>
      <c r="B126" s="64">
        <v>2</v>
      </c>
      <c r="C126" s="62">
        <v>2401</v>
      </c>
      <c r="D126" s="62" t="s">
        <v>572</v>
      </c>
      <c r="E126" s="62" t="s">
        <v>574</v>
      </c>
      <c r="F126" s="62" t="s">
        <v>848</v>
      </c>
      <c r="G126" s="62" t="s">
        <v>849</v>
      </c>
      <c r="H126" s="62" t="s">
        <v>850</v>
      </c>
      <c r="I126" s="62">
        <v>18000</v>
      </c>
      <c r="J126" s="62" t="s">
        <v>692</v>
      </c>
      <c r="K126" s="62" t="s">
        <v>692</v>
      </c>
      <c r="L126" s="62" t="s">
        <v>671</v>
      </c>
      <c r="M126" s="62" t="s">
        <v>657</v>
      </c>
      <c r="N126" s="62" t="s">
        <v>658</v>
      </c>
      <c r="O126" s="62" t="s">
        <v>671</v>
      </c>
      <c r="P126" s="62" t="s">
        <v>657</v>
      </c>
      <c r="Q126" s="62" t="s">
        <v>658</v>
      </c>
      <c r="R126" s="62" t="s">
        <v>573</v>
      </c>
      <c r="S126" s="62" t="s">
        <v>573</v>
      </c>
    </row>
    <row r="127" spans="1:19" ht="13.5">
      <c r="A127" s="62" t="s">
        <v>856</v>
      </c>
      <c r="B127" s="64">
        <v>2</v>
      </c>
      <c r="C127" s="62">
        <v>2402</v>
      </c>
      <c r="D127" s="62" t="s">
        <v>572</v>
      </c>
      <c r="E127" s="62" t="s">
        <v>574</v>
      </c>
      <c r="F127" s="62" t="s">
        <v>852</v>
      </c>
      <c r="G127" s="62" t="s">
        <v>849</v>
      </c>
      <c r="H127" s="62" t="s">
        <v>850</v>
      </c>
      <c r="I127" s="62">
        <v>18000</v>
      </c>
      <c r="J127" s="62" t="s">
        <v>692</v>
      </c>
      <c r="K127" s="62" t="s">
        <v>692</v>
      </c>
      <c r="L127" s="62" t="s">
        <v>673</v>
      </c>
      <c r="M127" s="62" t="s">
        <v>657</v>
      </c>
      <c r="N127" s="62" t="s">
        <v>658</v>
      </c>
      <c r="O127" s="62" t="s">
        <v>673</v>
      </c>
      <c r="P127" s="62" t="s">
        <v>657</v>
      </c>
      <c r="Q127" s="62" t="s">
        <v>658</v>
      </c>
      <c r="R127" s="62" t="s">
        <v>573</v>
      </c>
      <c r="S127" s="62" t="s">
        <v>573</v>
      </c>
    </row>
    <row r="128" spans="1:19" ht="13.5">
      <c r="A128" s="62" t="s">
        <v>857</v>
      </c>
      <c r="B128" s="64">
        <v>2</v>
      </c>
      <c r="C128" s="62">
        <v>2403</v>
      </c>
      <c r="D128" s="62" t="s">
        <v>572</v>
      </c>
      <c r="E128" s="62" t="s">
        <v>574</v>
      </c>
      <c r="F128" s="62" t="s">
        <v>854</v>
      </c>
      <c r="G128" s="62" t="s">
        <v>849</v>
      </c>
      <c r="H128" s="62" t="s">
        <v>850</v>
      </c>
      <c r="I128" s="62">
        <v>18000</v>
      </c>
      <c r="J128" s="62" t="s">
        <v>692</v>
      </c>
      <c r="K128" s="62" t="s">
        <v>692</v>
      </c>
      <c r="L128" s="62" t="s">
        <v>675</v>
      </c>
      <c r="M128" s="62" t="s">
        <v>657</v>
      </c>
      <c r="N128" s="62" t="s">
        <v>658</v>
      </c>
      <c r="O128" s="62" t="s">
        <v>675</v>
      </c>
      <c r="P128" s="62" t="s">
        <v>657</v>
      </c>
      <c r="Q128" s="62" t="s">
        <v>658</v>
      </c>
      <c r="R128" s="62" t="s">
        <v>573</v>
      </c>
      <c r="S128" s="62" t="s">
        <v>573</v>
      </c>
    </row>
    <row r="129" spans="1:19" ht="13.5">
      <c r="A129" s="62" t="s">
        <v>858</v>
      </c>
      <c r="B129" s="64">
        <v>2</v>
      </c>
      <c r="C129" s="62">
        <v>2404</v>
      </c>
      <c r="D129" s="62" t="s">
        <v>846</v>
      </c>
      <c r="E129" s="62" t="s">
        <v>575</v>
      </c>
      <c r="F129" s="62" t="s">
        <v>848</v>
      </c>
      <c r="G129" s="62" t="s">
        <v>849</v>
      </c>
      <c r="H129" s="62" t="s">
        <v>850</v>
      </c>
      <c r="I129" s="62">
        <v>24000</v>
      </c>
      <c r="J129" s="62" t="s">
        <v>654</v>
      </c>
      <c r="K129" s="62" t="s">
        <v>573</v>
      </c>
      <c r="L129" s="62" t="s">
        <v>671</v>
      </c>
      <c r="M129" s="62" t="s">
        <v>657</v>
      </c>
      <c r="N129" s="62" t="s">
        <v>658</v>
      </c>
      <c r="O129" s="62" t="s">
        <v>654</v>
      </c>
      <c r="P129" s="62" t="s">
        <v>671</v>
      </c>
      <c r="Q129" s="62" t="s">
        <v>657</v>
      </c>
      <c r="R129" s="62" t="s">
        <v>658</v>
      </c>
      <c r="S129" s="62" t="s">
        <v>573</v>
      </c>
    </row>
    <row r="130" spans="1:19" ht="13.5">
      <c r="A130" s="62" t="s">
        <v>859</v>
      </c>
      <c r="B130" s="64">
        <v>2</v>
      </c>
      <c r="C130" s="62">
        <v>2405</v>
      </c>
      <c r="D130" s="62" t="s">
        <v>846</v>
      </c>
      <c r="E130" s="62" t="s">
        <v>575</v>
      </c>
      <c r="F130" s="62" t="s">
        <v>852</v>
      </c>
      <c r="G130" s="62" t="s">
        <v>849</v>
      </c>
      <c r="H130" s="62" t="s">
        <v>850</v>
      </c>
      <c r="I130" s="62">
        <v>24000</v>
      </c>
      <c r="J130" s="62" t="s">
        <v>654</v>
      </c>
      <c r="K130" s="62" t="s">
        <v>573</v>
      </c>
      <c r="L130" s="62" t="s">
        <v>673</v>
      </c>
      <c r="M130" s="62" t="s">
        <v>657</v>
      </c>
      <c r="N130" s="62" t="s">
        <v>658</v>
      </c>
      <c r="O130" s="62" t="s">
        <v>654</v>
      </c>
      <c r="P130" s="62" t="s">
        <v>673</v>
      </c>
      <c r="Q130" s="62" t="s">
        <v>657</v>
      </c>
      <c r="R130" s="62" t="s">
        <v>658</v>
      </c>
      <c r="S130" s="62" t="s">
        <v>573</v>
      </c>
    </row>
    <row r="131" spans="1:19" ht="13.5">
      <c r="A131" s="62" t="s">
        <v>860</v>
      </c>
      <c r="B131" s="64">
        <v>2</v>
      </c>
      <c r="C131" s="62">
        <v>2406</v>
      </c>
      <c r="D131" s="62" t="s">
        <v>846</v>
      </c>
      <c r="E131" s="62" t="s">
        <v>683</v>
      </c>
      <c r="F131" s="62" t="s">
        <v>854</v>
      </c>
      <c r="G131" s="62" t="s">
        <v>849</v>
      </c>
      <c r="H131" s="62" t="s">
        <v>850</v>
      </c>
      <c r="I131" s="62">
        <v>24000</v>
      </c>
      <c r="J131" s="62" t="s">
        <v>654</v>
      </c>
      <c r="K131" s="62" t="s">
        <v>573</v>
      </c>
      <c r="L131" s="62" t="s">
        <v>675</v>
      </c>
      <c r="M131" s="62" t="s">
        <v>657</v>
      </c>
      <c r="N131" s="62" t="s">
        <v>658</v>
      </c>
      <c r="O131" s="62" t="s">
        <v>654</v>
      </c>
      <c r="P131" s="62" t="s">
        <v>675</v>
      </c>
      <c r="Q131" s="62" t="s">
        <v>657</v>
      </c>
      <c r="R131" s="62" t="s">
        <v>658</v>
      </c>
      <c r="S131" s="62" t="s">
        <v>573</v>
      </c>
    </row>
    <row r="132" spans="1:19" ht="13.5">
      <c r="A132" s="62" t="s">
        <v>861</v>
      </c>
      <c r="B132" s="64">
        <v>2</v>
      </c>
      <c r="C132" s="62">
        <v>2407</v>
      </c>
      <c r="D132" s="62" t="s">
        <v>846</v>
      </c>
      <c r="E132" s="62" t="s">
        <v>576</v>
      </c>
      <c r="F132" s="62" t="s">
        <v>848</v>
      </c>
      <c r="G132" s="62" t="s">
        <v>849</v>
      </c>
      <c r="H132" s="62" t="s">
        <v>850</v>
      </c>
      <c r="I132" s="62">
        <v>24000</v>
      </c>
      <c r="J132" s="62" t="s">
        <v>654</v>
      </c>
      <c r="K132" s="62" t="s">
        <v>573</v>
      </c>
      <c r="L132" s="62" t="s">
        <v>671</v>
      </c>
      <c r="M132" s="62" t="s">
        <v>657</v>
      </c>
      <c r="N132" s="62" t="s">
        <v>658</v>
      </c>
      <c r="O132" s="62" t="s">
        <v>654</v>
      </c>
      <c r="P132" s="62" t="s">
        <v>671</v>
      </c>
      <c r="Q132" s="62" t="s">
        <v>657</v>
      </c>
      <c r="R132" s="62" t="s">
        <v>658</v>
      </c>
      <c r="S132" s="62" t="s">
        <v>573</v>
      </c>
    </row>
    <row r="133" spans="1:19" ht="13.5">
      <c r="A133" s="62" t="s">
        <v>862</v>
      </c>
      <c r="B133" s="64">
        <v>2</v>
      </c>
      <c r="C133" s="62">
        <v>2408</v>
      </c>
      <c r="D133" s="62" t="s">
        <v>846</v>
      </c>
      <c r="E133" s="62" t="s">
        <v>688</v>
      </c>
      <c r="F133" s="62" t="s">
        <v>852</v>
      </c>
      <c r="G133" s="62" t="s">
        <v>849</v>
      </c>
      <c r="H133" s="62" t="s">
        <v>850</v>
      </c>
      <c r="I133" s="62">
        <v>24000</v>
      </c>
      <c r="J133" s="62" t="s">
        <v>654</v>
      </c>
      <c r="K133" s="62" t="s">
        <v>692</v>
      </c>
      <c r="L133" s="62" t="s">
        <v>673</v>
      </c>
      <c r="M133" s="62" t="s">
        <v>657</v>
      </c>
      <c r="N133" s="62" t="s">
        <v>658</v>
      </c>
      <c r="O133" s="62" t="s">
        <v>654</v>
      </c>
      <c r="P133" s="62" t="s">
        <v>673</v>
      </c>
      <c r="Q133" s="62" t="s">
        <v>657</v>
      </c>
      <c r="R133" s="62" t="s">
        <v>658</v>
      </c>
      <c r="S133" s="62" t="s">
        <v>573</v>
      </c>
    </row>
    <row r="134" spans="1:19" ht="13.5">
      <c r="A134" s="62" t="s">
        <v>863</v>
      </c>
      <c r="B134" s="64">
        <v>2</v>
      </c>
      <c r="C134" s="62">
        <v>2409</v>
      </c>
      <c r="D134" s="62" t="s">
        <v>846</v>
      </c>
      <c r="E134" s="62" t="s">
        <v>688</v>
      </c>
      <c r="F134" s="62" t="s">
        <v>854</v>
      </c>
      <c r="G134" s="62" t="s">
        <v>849</v>
      </c>
      <c r="H134" s="62" t="s">
        <v>850</v>
      </c>
      <c r="I134" s="62">
        <v>24000</v>
      </c>
      <c r="J134" s="62" t="s">
        <v>654</v>
      </c>
      <c r="K134" s="62" t="s">
        <v>692</v>
      </c>
      <c r="L134" s="62" t="s">
        <v>675</v>
      </c>
      <c r="M134" s="62" t="s">
        <v>657</v>
      </c>
      <c r="N134" s="62" t="s">
        <v>658</v>
      </c>
      <c r="O134" s="62" t="s">
        <v>654</v>
      </c>
      <c r="P134" s="62" t="s">
        <v>675</v>
      </c>
      <c r="Q134" s="62" t="s">
        <v>657</v>
      </c>
      <c r="R134" s="62" t="s">
        <v>658</v>
      </c>
      <c r="S134" s="62" t="s">
        <v>573</v>
      </c>
    </row>
    <row r="135" spans="1:19" ht="13.5">
      <c r="A135" s="62" t="s">
        <v>864</v>
      </c>
      <c r="B135" s="64">
        <v>2</v>
      </c>
      <c r="C135" s="62">
        <v>2410</v>
      </c>
      <c r="D135" s="62" t="s">
        <v>846</v>
      </c>
      <c r="E135" s="62" t="s">
        <v>847</v>
      </c>
      <c r="F135" s="62" t="s">
        <v>695</v>
      </c>
      <c r="G135" s="62"/>
      <c r="H135" s="62"/>
      <c r="I135" s="62">
        <v>12000</v>
      </c>
      <c r="J135" s="62" t="s">
        <v>654</v>
      </c>
      <c r="K135" s="62" t="s">
        <v>655</v>
      </c>
      <c r="L135" s="62" t="s">
        <v>573</v>
      </c>
      <c r="M135" s="62" t="s">
        <v>573</v>
      </c>
      <c r="N135" s="62" t="s">
        <v>573</v>
      </c>
      <c r="O135" s="62" t="s">
        <v>654</v>
      </c>
      <c r="P135" s="62" t="s">
        <v>655</v>
      </c>
      <c r="Q135" s="62" t="s">
        <v>573</v>
      </c>
      <c r="R135" s="62" t="s">
        <v>573</v>
      </c>
      <c r="S135" s="62" t="s">
        <v>573</v>
      </c>
    </row>
    <row r="136" spans="1:19" ht="13.5">
      <c r="A136" s="62" t="s">
        <v>865</v>
      </c>
      <c r="B136" s="64">
        <v>2</v>
      </c>
      <c r="C136" s="62">
        <v>2411</v>
      </c>
      <c r="D136" s="62" t="s">
        <v>846</v>
      </c>
      <c r="E136" s="62" t="s">
        <v>847</v>
      </c>
      <c r="F136" s="62" t="s">
        <v>697</v>
      </c>
      <c r="G136" s="62"/>
      <c r="H136" s="62"/>
      <c r="I136" s="62">
        <v>12000</v>
      </c>
      <c r="J136" s="62" t="s">
        <v>654</v>
      </c>
      <c r="K136" s="62" t="s">
        <v>655</v>
      </c>
      <c r="L136" s="62" t="s">
        <v>573</v>
      </c>
      <c r="M136" s="62" t="s">
        <v>573</v>
      </c>
      <c r="N136" s="62" t="s">
        <v>573</v>
      </c>
      <c r="O136" s="62" t="s">
        <v>654</v>
      </c>
      <c r="P136" s="62" t="s">
        <v>655</v>
      </c>
      <c r="Q136" s="62" t="s">
        <v>573</v>
      </c>
      <c r="R136" s="62" t="s">
        <v>573</v>
      </c>
      <c r="S136" s="62" t="s">
        <v>573</v>
      </c>
    </row>
    <row r="137" spans="1:19" ht="13.5">
      <c r="A137" s="62" t="s">
        <v>866</v>
      </c>
      <c r="B137" s="64">
        <v>2</v>
      </c>
      <c r="C137" s="62">
        <v>2412</v>
      </c>
      <c r="D137" s="62" t="s">
        <v>846</v>
      </c>
      <c r="E137" s="62" t="s">
        <v>847</v>
      </c>
      <c r="F137" s="62" t="s">
        <v>699</v>
      </c>
      <c r="G137" s="62"/>
      <c r="H137" s="62"/>
      <c r="I137" s="62">
        <v>12000</v>
      </c>
      <c r="J137" s="62" t="s">
        <v>654</v>
      </c>
      <c r="K137" s="62" t="s">
        <v>655</v>
      </c>
      <c r="L137" s="62" t="s">
        <v>573</v>
      </c>
      <c r="M137" s="62" t="s">
        <v>573</v>
      </c>
      <c r="N137" s="62" t="s">
        <v>700</v>
      </c>
      <c r="O137" s="62" t="s">
        <v>654</v>
      </c>
      <c r="P137" s="62" t="s">
        <v>655</v>
      </c>
      <c r="Q137" s="62" t="s">
        <v>700</v>
      </c>
      <c r="R137" s="62" t="s">
        <v>573</v>
      </c>
      <c r="S137" s="62" t="s">
        <v>573</v>
      </c>
    </row>
    <row r="138" spans="1:19" ht="13.5">
      <c r="A138" s="62" t="s">
        <v>867</v>
      </c>
      <c r="B138" s="64">
        <v>2</v>
      </c>
      <c r="C138" s="62">
        <v>2413</v>
      </c>
      <c r="D138" s="62" t="s">
        <v>868</v>
      </c>
      <c r="E138" s="62" t="s">
        <v>869</v>
      </c>
      <c r="F138" s="62" t="s">
        <v>704</v>
      </c>
      <c r="G138" s="62"/>
      <c r="H138" s="62"/>
      <c r="I138" s="62">
        <v>12000</v>
      </c>
      <c r="J138" s="62" t="s">
        <v>654</v>
      </c>
      <c r="K138" s="62" t="s">
        <v>655</v>
      </c>
      <c r="L138" s="62" t="s">
        <v>573</v>
      </c>
      <c r="M138" s="62" t="s">
        <v>573</v>
      </c>
      <c r="N138" s="62" t="s">
        <v>573</v>
      </c>
      <c r="O138" s="62" t="s">
        <v>654</v>
      </c>
      <c r="P138" s="62" t="s">
        <v>655</v>
      </c>
      <c r="Q138" s="62" t="s">
        <v>573</v>
      </c>
      <c r="R138" s="62" t="s">
        <v>573</v>
      </c>
      <c r="S138" s="62" t="s">
        <v>573</v>
      </c>
    </row>
    <row r="139" spans="1:19" ht="13.5">
      <c r="A139" s="62" t="s">
        <v>870</v>
      </c>
      <c r="B139" s="64">
        <v>2</v>
      </c>
      <c r="C139" s="62">
        <v>2414</v>
      </c>
      <c r="D139" s="62" t="s">
        <v>846</v>
      </c>
      <c r="E139" s="62" t="s">
        <v>847</v>
      </c>
      <c r="F139" s="62" t="s">
        <v>706</v>
      </c>
      <c r="G139" s="62" t="s">
        <v>707</v>
      </c>
      <c r="H139" s="62" t="s">
        <v>850</v>
      </c>
      <c r="I139" s="62">
        <v>18000</v>
      </c>
      <c r="J139" s="62" t="s">
        <v>654</v>
      </c>
      <c r="K139" s="62" t="s">
        <v>655</v>
      </c>
      <c r="L139" s="62" t="s">
        <v>573</v>
      </c>
      <c r="M139" s="62" t="s">
        <v>708</v>
      </c>
      <c r="N139" s="62" t="s">
        <v>658</v>
      </c>
      <c r="O139" s="62" t="s">
        <v>654</v>
      </c>
      <c r="P139" s="62" t="s">
        <v>655</v>
      </c>
      <c r="Q139" s="62" t="s">
        <v>658</v>
      </c>
      <c r="R139" s="62" t="s">
        <v>708</v>
      </c>
      <c r="S139" s="62" t="s">
        <v>573</v>
      </c>
    </row>
    <row r="140" spans="1:19" ht="13.5">
      <c r="A140" s="62" t="s">
        <v>871</v>
      </c>
      <c r="B140" s="64">
        <v>2</v>
      </c>
      <c r="C140" s="62">
        <v>2415</v>
      </c>
      <c r="D140" s="62" t="s">
        <v>846</v>
      </c>
      <c r="E140" s="62" t="s">
        <v>847</v>
      </c>
      <c r="F140" s="62" t="s">
        <v>710</v>
      </c>
      <c r="G140" s="62" t="s">
        <v>872</v>
      </c>
      <c r="H140" s="62" t="s">
        <v>850</v>
      </c>
      <c r="I140" s="62">
        <v>24000</v>
      </c>
      <c r="J140" s="62" t="s">
        <v>654</v>
      </c>
      <c r="K140" s="62" t="s">
        <v>655</v>
      </c>
      <c r="L140" s="62" t="s">
        <v>708</v>
      </c>
      <c r="M140" s="62" t="s">
        <v>692</v>
      </c>
      <c r="N140" s="62" t="s">
        <v>658</v>
      </c>
      <c r="O140" s="62" t="s">
        <v>654</v>
      </c>
      <c r="P140" s="62" t="s">
        <v>655</v>
      </c>
      <c r="Q140" s="62" t="s">
        <v>658</v>
      </c>
      <c r="R140" s="62" t="s">
        <v>708</v>
      </c>
      <c r="S140" s="62" t="s">
        <v>573</v>
      </c>
    </row>
    <row r="141" spans="1:19" ht="13.5">
      <c r="A141" s="62" t="s">
        <v>873</v>
      </c>
      <c r="B141" s="64">
        <v>2</v>
      </c>
      <c r="C141" s="62">
        <v>2416</v>
      </c>
      <c r="D141" s="62" t="s">
        <v>846</v>
      </c>
      <c r="E141" s="62" t="s">
        <v>847</v>
      </c>
      <c r="F141" s="62" t="s">
        <v>874</v>
      </c>
      <c r="G141" s="62" t="s">
        <v>714</v>
      </c>
      <c r="H141" s="62" t="s">
        <v>850</v>
      </c>
      <c r="I141" s="62">
        <v>24000</v>
      </c>
      <c r="J141" s="62" t="s">
        <v>654</v>
      </c>
      <c r="K141" s="62" t="s">
        <v>655</v>
      </c>
      <c r="L141" s="62" t="s">
        <v>671</v>
      </c>
      <c r="M141" s="62" t="s">
        <v>692</v>
      </c>
      <c r="N141" s="62" t="s">
        <v>658</v>
      </c>
      <c r="O141" s="62" t="s">
        <v>654</v>
      </c>
      <c r="P141" s="62" t="s">
        <v>655</v>
      </c>
      <c r="Q141" s="62" t="s">
        <v>671</v>
      </c>
      <c r="R141" s="62" t="s">
        <v>658</v>
      </c>
      <c r="S141" s="62" t="s">
        <v>573</v>
      </c>
    </row>
    <row r="142" spans="1:19" ht="13.5">
      <c r="A142" s="62" t="s">
        <v>875</v>
      </c>
      <c r="B142" s="64">
        <v>2</v>
      </c>
      <c r="C142" s="62">
        <v>2417</v>
      </c>
      <c r="D142" s="62" t="s">
        <v>846</v>
      </c>
      <c r="E142" s="62" t="s">
        <v>847</v>
      </c>
      <c r="F142" s="62" t="s">
        <v>876</v>
      </c>
      <c r="G142" s="62" t="s">
        <v>714</v>
      </c>
      <c r="H142" s="62" t="s">
        <v>850</v>
      </c>
      <c r="I142" s="62">
        <v>24000</v>
      </c>
      <c r="J142" s="62" t="s">
        <v>654</v>
      </c>
      <c r="K142" s="62" t="s">
        <v>655</v>
      </c>
      <c r="L142" s="62" t="s">
        <v>673</v>
      </c>
      <c r="M142" s="62" t="s">
        <v>692</v>
      </c>
      <c r="N142" s="62" t="s">
        <v>658</v>
      </c>
      <c r="O142" s="62" t="s">
        <v>654</v>
      </c>
      <c r="P142" s="62" t="s">
        <v>655</v>
      </c>
      <c r="Q142" s="62" t="s">
        <v>673</v>
      </c>
      <c r="R142" s="62" t="s">
        <v>658</v>
      </c>
      <c r="S142" s="62" t="s">
        <v>573</v>
      </c>
    </row>
    <row r="143" spans="1:19" ht="13.5">
      <c r="A143" s="62" t="s">
        <v>877</v>
      </c>
      <c r="B143" s="64">
        <v>2</v>
      </c>
      <c r="C143" s="62">
        <v>2418</v>
      </c>
      <c r="D143" s="62" t="s">
        <v>846</v>
      </c>
      <c r="E143" s="62" t="s">
        <v>847</v>
      </c>
      <c r="F143" s="62" t="s">
        <v>854</v>
      </c>
      <c r="G143" s="62" t="s">
        <v>718</v>
      </c>
      <c r="H143" s="62" t="s">
        <v>878</v>
      </c>
      <c r="I143" s="62">
        <v>24000</v>
      </c>
      <c r="J143" s="62" t="s">
        <v>654</v>
      </c>
      <c r="K143" s="62" t="s">
        <v>655</v>
      </c>
      <c r="L143" s="62" t="s">
        <v>675</v>
      </c>
      <c r="M143" s="62" t="s">
        <v>708</v>
      </c>
      <c r="N143" s="62" t="s">
        <v>658</v>
      </c>
      <c r="O143" s="62" t="s">
        <v>654</v>
      </c>
      <c r="P143" s="62" t="s">
        <v>655</v>
      </c>
      <c r="Q143" s="62" t="s">
        <v>675</v>
      </c>
      <c r="R143" s="62" t="s">
        <v>658</v>
      </c>
      <c r="S143" s="62" t="s">
        <v>573</v>
      </c>
    </row>
    <row r="144" spans="1:19" ht="13.5">
      <c r="A144" s="62" t="s">
        <v>879</v>
      </c>
      <c r="B144" s="64">
        <v>2</v>
      </c>
      <c r="C144" s="62">
        <v>2419</v>
      </c>
      <c r="D144" s="62" t="s">
        <v>846</v>
      </c>
      <c r="E144" s="62" t="s">
        <v>847</v>
      </c>
      <c r="F144" s="62" t="s">
        <v>848</v>
      </c>
      <c r="G144" s="62" t="s">
        <v>849</v>
      </c>
      <c r="H144" s="62" t="s">
        <v>721</v>
      </c>
      <c r="I144" s="62">
        <v>24000</v>
      </c>
      <c r="J144" s="62" t="s">
        <v>654</v>
      </c>
      <c r="K144" s="62" t="s">
        <v>655</v>
      </c>
      <c r="L144" s="62" t="s">
        <v>671</v>
      </c>
      <c r="M144" s="62" t="s">
        <v>657</v>
      </c>
      <c r="N144" s="62" t="s">
        <v>573</v>
      </c>
      <c r="O144" s="62" t="s">
        <v>654</v>
      </c>
      <c r="P144" s="62" t="s">
        <v>655</v>
      </c>
      <c r="Q144" s="62" t="s">
        <v>671</v>
      </c>
      <c r="R144" s="62" t="s">
        <v>657</v>
      </c>
      <c r="S144" s="62" t="s">
        <v>573</v>
      </c>
    </row>
    <row r="145" spans="1:19" ht="13.5">
      <c r="A145" s="62" t="s">
        <v>880</v>
      </c>
      <c r="B145" s="64">
        <v>2</v>
      </c>
      <c r="C145" s="62">
        <v>2420</v>
      </c>
      <c r="D145" s="62" t="s">
        <v>881</v>
      </c>
      <c r="E145" s="62" t="s">
        <v>847</v>
      </c>
      <c r="F145" s="62" t="s">
        <v>852</v>
      </c>
      <c r="G145" s="62" t="s">
        <v>849</v>
      </c>
      <c r="H145" s="62" t="s">
        <v>882</v>
      </c>
      <c r="I145" s="62">
        <v>24000</v>
      </c>
      <c r="J145" s="62" t="s">
        <v>654</v>
      </c>
      <c r="K145" s="62" t="s">
        <v>655</v>
      </c>
      <c r="L145" s="62" t="s">
        <v>673</v>
      </c>
      <c r="M145" s="62" t="s">
        <v>657</v>
      </c>
      <c r="N145" s="62" t="s">
        <v>573</v>
      </c>
      <c r="O145" s="62" t="s">
        <v>654</v>
      </c>
      <c r="P145" s="62" t="s">
        <v>655</v>
      </c>
      <c r="Q145" s="62" t="s">
        <v>673</v>
      </c>
      <c r="R145" s="62" t="s">
        <v>657</v>
      </c>
      <c r="S145" s="62" t="s">
        <v>573</v>
      </c>
    </row>
    <row r="146" spans="1:19" ht="13.5">
      <c r="A146" s="62" t="s">
        <v>883</v>
      </c>
      <c r="B146" s="64">
        <v>2</v>
      </c>
      <c r="C146" s="62">
        <v>2421</v>
      </c>
      <c r="D146" s="62" t="s">
        <v>846</v>
      </c>
      <c r="E146" s="62" t="s">
        <v>884</v>
      </c>
      <c r="F146" s="62" t="s">
        <v>854</v>
      </c>
      <c r="G146" s="62" t="s">
        <v>872</v>
      </c>
      <c r="H146" s="62" t="s">
        <v>721</v>
      </c>
      <c r="I146" s="62">
        <v>24000</v>
      </c>
      <c r="J146" s="62" t="s">
        <v>654</v>
      </c>
      <c r="K146" s="62" t="s">
        <v>655</v>
      </c>
      <c r="L146" s="62" t="s">
        <v>675</v>
      </c>
      <c r="M146" s="62" t="s">
        <v>657</v>
      </c>
      <c r="N146" s="62" t="s">
        <v>573</v>
      </c>
      <c r="O146" s="62" t="s">
        <v>654</v>
      </c>
      <c r="P146" s="62" t="s">
        <v>655</v>
      </c>
      <c r="Q146" s="62" t="s">
        <v>675</v>
      </c>
      <c r="R146" s="62" t="s">
        <v>657</v>
      </c>
      <c r="S146" s="62" t="s">
        <v>573</v>
      </c>
    </row>
    <row r="147" spans="1:19" ht="13.5">
      <c r="A147" s="62" t="s">
        <v>885</v>
      </c>
      <c r="B147" s="64">
        <v>2</v>
      </c>
      <c r="C147" s="62">
        <v>2422</v>
      </c>
      <c r="D147" s="62" t="s">
        <v>846</v>
      </c>
      <c r="E147" s="62" t="s">
        <v>847</v>
      </c>
      <c r="F147" s="62" t="s">
        <v>874</v>
      </c>
      <c r="G147" s="62" t="s">
        <v>725</v>
      </c>
      <c r="H147" s="62" t="s">
        <v>850</v>
      </c>
      <c r="I147" s="62">
        <v>24000</v>
      </c>
      <c r="J147" s="62" t="s">
        <v>654</v>
      </c>
      <c r="K147" s="62" t="s">
        <v>655</v>
      </c>
      <c r="L147" s="62" t="s">
        <v>671</v>
      </c>
      <c r="M147" s="62" t="s">
        <v>573</v>
      </c>
      <c r="N147" s="62" t="s">
        <v>658</v>
      </c>
      <c r="O147" s="62" t="s">
        <v>654</v>
      </c>
      <c r="P147" s="62" t="s">
        <v>655</v>
      </c>
      <c r="Q147" s="62" t="s">
        <v>671</v>
      </c>
      <c r="R147" s="62" t="s">
        <v>658</v>
      </c>
      <c r="S147" s="62" t="s">
        <v>573</v>
      </c>
    </row>
    <row r="148" spans="1:19" ht="13.5">
      <c r="A148" s="62" t="s">
        <v>886</v>
      </c>
      <c r="B148" s="64">
        <v>2</v>
      </c>
      <c r="C148" s="62">
        <v>2423</v>
      </c>
      <c r="D148" s="62" t="s">
        <v>846</v>
      </c>
      <c r="E148" s="62" t="s">
        <v>847</v>
      </c>
      <c r="F148" s="62" t="s">
        <v>852</v>
      </c>
      <c r="G148" s="62" t="s">
        <v>725</v>
      </c>
      <c r="H148" s="62" t="s">
        <v>878</v>
      </c>
      <c r="I148" s="62">
        <v>24000</v>
      </c>
      <c r="J148" s="62" t="s">
        <v>654</v>
      </c>
      <c r="K148" s="62" t="s">
        <v>655</v>
      </c>
      <c r="L148" s="62" t="s">
        <v>673</v>
      </c>
      <c r="M148" s="62" t="s">
        <v>573</v>
      </c>
      <c r="N148" s="62" t="s">
        <v>658</v>
      </c>
      <c r="O148" s="62" t="s">
        <v>654</v>
      </c>
      <c r="P148" s="62" t="s">
        <v>655</v>
      </c>
      <c r="Q148" s="62" t="s">
        <v>673</v>
      </c>
      <c r="R148" s="62" t="s">
        <v>658</v>
      </c>
      <c r="S148" s="62" t="s">
        <v>573</v>
      </c>
    </row>
    <row r="149" spans="1:19" ht="13.5">
      <c r="A149" s="62" t="s">
        <v>887</v>
      </c>
      <c r="B149" s="64">
        <v>2</v>
      </c>
      <c r="C149" s="62">
        <v>2424</v>
      </c>
      <c r="D149" s="62" t="s">
        <v>846</v>
      </c>
      <c r="E149" s="62" t="s">
        <v>847</v>
      </c>
      <c r="F149" s="62" t="s">
        <v>888</v>
      </c>
      <c r="G149" s="62" t="s">
        <v>725</v>
      </c>
      <c r="H149" s="62" t="s">
        <v>878</v>
      </c>
      <c r="I149" s="62">
        <v>24000</v>
      </c>
      <c r="J149" s="62" t="s">
        <v>654</v>
      </c>
      <c r="K149" s="62" t="s">
        <v>655</v>
      </c>
      <c r="L149" s="62" t="s">
        <v>675</v>
      </c>
      <c r="M149" s="62" t="s">
        <v>573</v>
      </c>
      <c r="N149" s="62" t="s">
        <v>658</v>
      </c>
      <c r="O149" s="62" t="s">
        <v>654</v>
      </c>
      <c r="P149" s="62" t="s">
        <v>655</v>
      </c>
      <c r="Q149" s="62" t="s">
        <v>675</v>
      </c>
      <c r="R149" s="62" t="s">
        <v>658</v>
      </c>
      <c r="S149" s="62" t="s">
        <v>573</v>
      </c>
    </row>
    <row r="150" spans="1:19" ht="13.5">
      <c r="A150" s="62" t="s">
        <v>729</v>
      </c>
      <c r="B150" s="64">
        <v>2</v>
      </c>
      <c r="C150" s="62">
        <v>2501</v>
      </c>
      <c r="D150" s="62" t="s">
        <v>730</v>
      </c>
      <c r="E150" s="62" t="s">
        <v>731</v>
      </c>
      <c r="F150" s="62" t="s">
        <v>697</v>
      </c>
      <c r="G150" s="62"/>
      <c r="H150" s="62"/>
      <c r="I150" s="62">
        <v>0</v>
      </c>
      <c r="J150" s="62"/>
      <c r="K150" s="62" t="s">
        <v>692</v>
      </c>
      <c r="L150" s="62" t="s">
        <v>573</v>
      </c>
      <c r="M150" s="62" t="s">
        <v>573</v>
      </c>
      <c r="N150" s="62" t="s">
        <v>692</v>
      </c>
      <c r="O150" s="62" t="s">
        <v>692</v>
      </c>
      <c r="P150" s="62" t="s">
        <v>692</v>
      </c>
      <c r="Q150" s="62" t="s">
        <v>692</v>
      </c>
      <c r="R150" s="62" t="s">
        <v>573</v>
      </c>
      <c r="S150" s="62" t="s">
        <v>573</v>
      </c>
    </row>
    <row r="151" spans="1:19" ht="13.5">
      <c r="A151" s="62" t="s">
        <v>889</v>
      </c>
      <c r="B151" s="64">
        <v>2</v>
      </c>
      <c r="C151" s="62">
        <v>2502</v>
      </c>
      <c r="D151" s="62" t="s">
        <v>730</v>
      </c>
      <c r="E151" s="62" t="s">
        <v>731</v>
      </c>
      <c r="F151" s="62" t="s">
        <v>890</v>
      </c>
      <c r="G151" s="62"/>
      <c r="H151" s="62"/>
      <c r="I151" s="62">
        <v>0</v>
      </c>
      <c r="J151" s="62" t="s">
        <v>891</v>
      </c>
      <c r="K151" s="62" t="s">
        <v>692</v>
      </c>
      <c r="L151" s="62" t="s">
        <v>573</v>
      </c>
      <c r="M151" s="62" t="s">
        <v>708</v>
      </c>
      <c r="N151" s="62" t="s">
        <v>573</v>
      </c>
      <c r="O151" s="62" t="s">
        <v>708</v>
      </c>
      <c r="P151" s="62" t="s">
        <v>692</v>
      </c>
      <c r="Q151" s="62" t="s">
        <v>708</v>
      </c>
      <c r="R151" s="62" t="s">
        <v>573</v>
      </c>
      <c r="S151" s="62" t="s">
        <v>573</v>
      </c>
    </row>
    <row r="152" spans="1:19" ht="13.5">
      <c r="A152" s="62" t="s">
        <v>892</v>
      </c>
      <c r="B152" s="64">
        <v>2</v>
      </c>
      <c r="C152" s="62">
        <v>2503</v>
      </c>
      <c r="D152" s="62" t="s">
        <v>730</v>
      </c>
      <c r="E152" s="62" t="s">
        <v>731</v>
      </c>
      <c r="F152" s="62" t="s">
        <v>893</v>
      </c>
      <c r="G152" s="62"/>
      <c r="H152" s="62"/>
      <c r="I152" s="62">
        <v>0</v>
      </c>
      <c r="J152" s="62" t="s">
        <v>692</v>
      </c>
      <c r="K152" s="62" t="s">
        <v>573</v>
      </c>
      <c r="L152" s="62" t="s">
        <v>573</v>
      </c>
      <c r="M152" s="62" t="s">
        <v>573</v>
      </c>
      <c r="N152" s="62" t="s">
        <v>573</v>
      </c>
      <c r="O152" s="62" t="s">
        <v>708</v>
      </c>
      <c r="P152" s="62" t="s">
        <v>573</v>
      </c>
      <c r="Q152" s="62" t="s">
        <v>573</v>
      </c>
      <c r="R152" s="62" t="s">
        <v>573</v>
      </c>
      <c r="S152" s="62" t="s">
        <v>573</v>
      </c>
    </row>
    <row r="153" spans="1:19" ht="13.5">
      <c r="A153" s="62" t="s">
        <v>894</v>
      </c>
      <c r="B153" s="64">
        <v>2</v>
      </c>
      <c r="C153" s="62">
        <v>2504</v>
      </c>
      <c r="D153" s="62" t="s">
        <v>730</v>
      </c>
      <c r="E153" s="62" t="s">
        <v>731</v>
      </c>
      <c r="F153" s="62" t="s">
        <v>895</v>
      </c>
      <c r="G153" s="62" t="s">
        <v>707</v>
      </c>
      <c r="H153" s="62" t="s">
        <v>850</v>
      </c>
      <c r="I153" s="62">
        <v>6000</v>
      </c>
      <c r="J153" s="62" t="s">
        <v>692</v>
      </c>
      <c r="K153" s="62" t="s">
        <v>573</v>
      </c>
      <c r="L153" s="62" t="s">
        <v>573</v>
      </c>
      <c r="M153" s="62" t="s">
        <v>573</v>
      </c>
      <c r="N153" s="62" t="s">
        <v>658</v>
      </c>
      <c r="O153" s="62" t="s">
        <v>658</v>
      </c>
      <c r="P153" s="62" t="s">
        <v>573</v>
      </c>
      <c r="Q153" s="62" t="s">
        <v>573</v>
      </c>
      <c r="R153" s="62" t="s">
        <v>573</v>
      </c>
      <c r="S153" s="62" t="s">
        <v>573</v>
      </c>
    </row>
    <row r="154" spans="1:19" ht="13.5">
      <c r="A154" s="62" t="s">
        <v>896</v>
      </c>
      <c r="B154" s="64">
        <v>2</v>
      </c>
      <c r="C154" s="62">
        <v>2505</v>
      </c>
      <c r="D154" s="62" t="s">
        <v>730</v>
      </c>
      <c r="E154" s="62" t="s">
        <v>731</v>
      </c>
      <c r="F154" s="62" t="s">
        <v>897</v>
      </c>
      <c r="G154" s="62" t="s">
        <v>872</v>
      </c>
      <c r="H154" s="62" t="s">
        <v>878</v>
      </c>
      <c r="I154" s="62">
        <v>12000</v>
      </c>
      <c r="J154" s="62" t="s">
        <v>692</v>
      </c>
      <c r="K154" s="62" t="s">
        <v>573</v>
      </c>
      <c r="L154" s="62" t="s">
        <v>573</v>
      </c>
      <c r="M154" s="62" t="s">
        <v>657</v>
      </c>
      <c r="N154" s="62" t="s">
        <v>658</v>
      </c>
      <c r="O154" s="62" t="s">
        <v>657</v>
      </c>
      <c r="P154" s="62" t="s">
        <v>658</v>
      </c>
      <c r="Q154" s="62" t="s">
        <v>573</v>
      </c>
      <c r="R154" s="62" t="s">
        <v>573</v>
      </c>
      <c r="S154" s="62" t="s">
        <v>573</v>
      </c>
    </row>
    <row r="155" spans="1:19" ht="13.5">
      <c r="A155" s="62" t="s">
        <v>898</v>
      </c>
      <c r="B155" s="64">
        <v>2</v>
      </c>
      <c r="C155" s="62">
        <v>2506</v>
      </c>
      <c r="D155" s="62" t="s">
        <v>730</v>
      </c>
      <c r="E155" s="62" t="s">
        <v>731</v>
      </c>
      <c r="F155" s="62" t="s">
        <v>848</v>
      </c>
      <c r="G155" s="62" t="s">
        <v>718</v>
      </c>
      <c r="H155" s="62" t="s">
        <v>850</v>
      </c>
      <c r="I155" s="62">
        <v>6000</v>
      </c>
      <c r="J155" s="62" t="s">
        <v>692</v>
      </c>
      <c r="K155" s="62" t="s">
        <v>573</v>
      </c>
      <c r="L155" s="62" t="s">
        <v>671</v>
      </c>
      <c r="M155" s="62" t="s">
        <v>573</v>
      </c>
      <c r="N155" s="62" t="s">
        <v>658</v>
      </c>
      <c r="O155" s="62" t="s">
        <v>671</v>
      </c>
      <c r="P155" s="62" t="s">
        <v>658</v>
      </c>
      <c r="Q155" s="62" t="s">
        <v>573</v>
      </c>
      <c r="R155" s="62" t="s">
        <v>573</v>
      </c>
      <c r="S155" s="62" t="s">
        <v>573</v>
      </c>
    </row>
    <row r="156" spans="1:19" ht="13.5">
      <c r="A156" s="62" t="s">
        <v>899</v>
      </c>
      <c r="B156" s="64">
        <v>2</v>
      </c>
      <c r="C156" s="62">
        <v>2507</v>
      </c>
      <c r="D156" s="62" t="s">
        <v>730</v>
      </c>
      <c r="E156" s="62" t="s">
        <v>731</v>
      </c>
      <c r="F156" s="62" t="s">
        <v>852</v>
      </c>
      <c r="G156" s="62" t="s">
        <v>718</v>
      </c>
      <c r="H156" s="62" t="s">
        <v>850</v>
      </c>
      <c r="I156" s="62">
        <v>6000</v>
      </c>
      <c r="J156" s="62" t="s">
        <v>692</v>
      </c>
      <c r="K156" s="62" t="s">
        <v>573</v>
      </c>
      <c r="L156" s="62" t="s">
        <v>673</v>
      </c>
      <c r="M156" s="62" t="s">
        <v>573</v>
      </c>
      <c r="N156" s="62" t="s">
        <v>658</v>
      </c>
      <c r="O156" s="62" t="s">
        <v>673</v>
      </c>
      <c r="P156" s="62" t="s">
        <v>658</v>
      </c>
      <c r="Q156" s="62" t="s">
        <v>573</v>
      </c>
      <c r="R156" s="62" t="s">
        <v>573</v>
      </c>
      <c r="S156" s="62" t="s">
        <v>573</v>
      </c>
    </row>
    <row r="157" spans="1:19" ht="13.5">
      <c r="A157" s="62" t="s">
        <v>900</v>
      </c>
      <c r="B157" s="64">
        <v>2</v>
      </c>
      <c r="C157" s="62">
        <v>2508</v>
      </c>
      <c r="D157" s="62" t="s">
        <v>730</v>
      </c>
      <c r="E157" s="62" t="s">
        <v>731</v>
      </c>
      <c r="F157" s="62" t="s">
        <v>888</v>
      </c>
      <c r="G157" s="62" t="s">
        <v>714</v>
      </c>
      <c r="H157" s="62" t="s">
        <v>878</v>
      </c>
      <c r="I157" s="62">
        <v>6000</v>
      </c>
      <c r="J157" s="62" t="s">
        <v>692</v>
      </c>
      <c r="K157" s="62" t="s">
        <v>573</v>
      </c>
      <c r="L157" s="62" t="s">
        <v>675</v>
      </c>
      <c r="M157" s="62" t="s">
        <v>573</v>
      </c>
      <c r="N157" s="62" t="s">
        <v>658</v>
      </c>
      <c r="O157" s="62" t="s">
        <v>675</v>
      </c>
      <c r="P157" s="62" t="s">
        <v>658</v>
      </c>
      <c r="Q157" s="62" t="s">
        <v>573</v>
      </c>
      <c r="R157" s="62" t="s">
        <v>573</v>
      </c>
      <c r="S157" s="62" t="s">
        <v>573</v>
      </c>
    </row>
    <row r="158" spans="1:19" ht="13.5">
      <c r="A158" s="62" t="s">
        <v>901</v>
      </c>
      <c r="B158" s="64">
        <v>2</v>
      </c>
      <c r="C158" s="62">
        <v>2509</v>
      </c>
      <c r="D158" s="62" t="s">
        <v>730</v>
      </c>
      <c r="E158" s="62" t="s">
        <v>731</v>
      </c>
      <c r="F158" s="62" t="s">
        <v>874</v>
      </c>
      <c r="G158" s="62" t="s">
        <v>849</v>
      </c>
      <c r="H158" s="62" t="s">
        <v>762</v>
      </c>
      <c r="I158" s="62">
        <v>12000</v>
      </c>
      <c r="J158" s="62" t="s">
        <v>573</v>
      </c>
      <c r="K158" s="62" t="s">
        <v>573</v>
      </c>
      <c r="L158" s="62" t="s">
        <v>671</v>
      </c>
      <c r="M158" s="62" t="s">
        <v>657</v>
      </c>
      <c r="N158" s="62" t="s">
        <v>708</v>
      </c>
      <c r="O158" s="62" t="s">
        <v>671</v>
      </c>
      <c r="P158" s="62" t="s">
        <v>657</v>
      </c>
      <c r="Q158" s="62" t="s">
        <v>573</v>
      </c>
      <c r="R158" s="62" t="s">
        <v>573</v>
      </c>
      <c r="S158" s="62" t="s">
        <v>573</v>
      </c>
    </row>
    <row r="159" spans="1:19" ht="13.5">
      <c r="A159" s="62" t="s">
        <v>902</v>
      </c>
      <c r="B159" s="64">
        <v>2</v>
      </c>
      <c r="C159" s="62">
        <v>2510</v>
      </c>
      <c r="D159" s="62" t="s">
        <v>572</v>
      </c>
      <c r="E159" s="62" t="s">
        <v>731</v>
      </c>
      <c r="F159" s="62" t="s">
        <v>852</v>
      </c>
      <c r="G159" s="62" t="s">
        <v>872</v>
      </c>
      <c r="H159" s="62" t="s">
        <v>762</v>
      </c>
      <c r="I159" s="62">
        <v>12000</v>
      </c>
      <c r="J159" s="62" t="s">
        <v>573</v>
      </c>
      <c r="K159" s="62" t="s">
        <v>573</v>
      </c>
      <c r="L159" s="62" t="s">
        <v>673</v>
      </c>
      <c r="M159" s="62" t="s">
        <v>657</v>
      </c>
      <c r="N159" s="62" t="s">
        <v>708</v>
      </c>
      <c r="O159" s="62" t="s">
        <v>673</v>
      </c>
      <c r="P159" s="62" t="s">
        <v>657</v>
      </c>
      <c r="Q159" s="62" t="s">
        <v>573</v>
      </c>
      <c r="R159" s="62" t="s">
        <v>573</v>
      </c>
      <c r="S159" s="62" t="s">
        <v>573</v>
      </c>
    </row>
    <row r="160" spans="1:19" ht="13.5">
      <c r="A160" s="62" t="s">
        <v>903</v>
      </c>
      <c r="B160" s="64">
        <v>2</v>
      </c>
      <c r="C160" s="62">
        <v>2511</v>
      </c>
      <c r="D160" s="62" t="s">
        <v>572</v>
      </c>
      <c r="E160" s="62" t="s">
        <v>731</v>
      </c>
      <c r="F160" s="62" t="s">
        <v>854</v>
      </c>
      <c r="G160" s="62" t="s">
        <v>872</v>
      </c>
      <c r="H160" s="62" t="s">
        <v>762</v>
      </c>
      <c r="I160" s="62">
        <v>12000</v>
      </c>
      <c r="J160" s="62" t="s">
        <v>573</v>
      </c>
      <c r="K160" s="62" t="s">
        <v>573</v>
      </c>
      <c r="L160" s="62" t="s">
        <v>675</v>
      </c>
      <c r="M160" s="62" t="s">
        <v>657</v>
      </c>
      <c r="N160" s="62" t="s">
        <v>708</v>
      </c>
      <c r="O160" s="62" t="s">
        <v>675</v>
      </c>
      <c r="P160" s="62" t="s">
        <v>657</v>
      </c>
      <c r="Q160" s="62" t="s">
        <v>573</v>
      </c>
      <c r="R160" s="62" t="s">
        <v>573</v>
      </c>
      <c r="S160" s="62" t="s">
        <v>573</v>
      </c>
    </row>
    <row r="161" spans="1:19" ht="13.5">
      <c r="A161" s="62" t="s">
        <v>904</v>
      </c>
      <c r="B161" s="64">
        <v>2</v>
      </c>
      <c r="C161" s="62">
        <v>2512</v>
      </c>
      <c r="D161" s="62" t="s">
        <v>572</v>
      </c>
      <c r="E161" s="62" t="s">
        <v>731</v>
      </c>
      <c r="F161" s="62" t="s">
        <v>874</v>
      </c>
      <c r="G161" s="62" t="s">
        <v>725</v>
      </c>
      <c r="H161" s="62" t="s">
        <v>850</v>
      </c>
      <c r="I161" s="62">
        <v>12000</v>
      </c>
      <c r="J161" s="62" t="s">
        <v>573</v>
      </c>
      <c r="K161" s="62" t="s">
        <v>573</v>
      </c>
      <c r="L161" s="62" t="s">
        <v>671</v>
      </c>
      <c r="M161" s="62" t="s">
        <v>573</v>
      </c>
      <c r="N161" s="62" t="s">
        <v>658</v>
      </c>
      <c r="O161" s="62" t="s">
        <v>671</v>
      </c>
      <c r="P161" s="62" t="s">
        <v>658</v>
      </c>
      <c r="Q161" s="62" t="s">
        <v>573</v>
      </c>
      <c r="R161" s="62" t="s">
        <v>573</v>
      </c>
      <c r="S161" s="62" t="s">
        <v>573</v>
      </c>
    </row>
    <row r="162" spans="1:19" ht="13.5">
      <c r="A162" s="62" t="s">
        <v>905</v>
      </c>
      <c r="B162" s="64">
        <v>2</v>
      </c>
      <c r="C162" s="62">
        <v>2513</v>
      </c>
      <c r="D162" s="62" t="s">
        <v>572</v>
      </c>
      <c r="E162" s="62" t="s">
        <v>731</v>
      </c>
      <c r="F162" s="62" t="s">
        <v>852</v>
      </c>
      <c r="G162" s="62" t="s">
        <v>766</v>
      </c>
      <c r="H162" s="62" t="s">
        <v>878</v>
      </c>
      <c r="I162" s="62">
        <v>12000</v>
      </c>
      <c r="J162" s="62" t="s">
        <v>573</v>
      </c>
      <c r="K162" s="62" t="s">
        <v>573</v>
      </c>
      <c r="L162" s="62" t="s">
        <v>673</v>
      </c>
      <c r="M162" s="62" t="s">
        <v>708</v>
      </c>
      <c r="N162" s="62" t="s">
        <v>658</v>
      </c>
      <c r="O162" s="62" t="s">
        <v>673</v>
      </c>
      <c r="P162" s="62" t="s">
        <v>658</v>
      </c>
      <c r="Q162" s="62" t="s">
        <v>573</v>
      </c>
      <c r="R162" s="62" t="s">
        <v>573</v>
      </c>
      <c r="S162" s="62" t="s">
        <v>573</v>
      </c>
    </row>
    <row r="163" spans="1:19" ht="13.5">
      <c r="A163" s="62" t="s">
        <v>906</v>
      </c>
      <c r="B163" s="64">
        <v>2</v>
      </c>
      <c r="C163" s="62">
        <v>2514</v>
      </c>
      <c r="D163" s="62" t="s">
        <v>572</v>
      </c>
      <c r="E163" s="62" t="s">
        <v>574</v>
      </c>
      <c r="F163" s="62" t="s">
        <v>907</v>
      </c>
      <c r="G163" s="62" t="s">
        <v>766</v>
      </c>
      <c r="H163" s="62" t="s">
        <v>878</v>
      </c>
      <c r="I163" s="62">
        <v>12000</v>
      </c>
      <c r="J163" s="62" t="s">
        <v>573</v>
      </c>
      <c r="K163" s="62" t="s">
        <v>573</v>
      </c>
      <c r="L163" s="62" t="s">
        <v>675</v>
      </c>
      <c r="M163" s="62" t="s">
        <v>708</v>
      </c>
      <c r="N163" s="62" t="s">
        <v>658</v>
      </c>
      <c r="O163" s="62" t="s">
        <v>675</v>
      </c>
      <c r="P163" s="62" t="s">
        <v>658</v>
      </c>
      <c r="Q163" s="62" t="s">
        <v>573</v>
      </c>
      <c r="R163" s="62" t="s">
        <v>573</v>
      </c>
      <c r="S163" s="62" t="s">
        <v>573</v>
      </c>
    </row>
    <row r="164" spans="1:19" ht="13.5">
      <c r="A164" s="62" t="s">
        <v>908</v>
      </c>
      <c r="B164" s="64">
        <v>2</v>
      </c>
      <c r="C164" s="62">
        <v>2515</v>
      </c>
      <c r="D164" s="62" t="s">
        <v>846</v>
      </c>
      <c r="E164" s="62" t="s">
        <v>575</v>
      </c>
      <c r="F164" s="62" t="s">
        <v>909</v>
      </c>
      <c r="G164" s="62"/>
      <c r="H164" s="62"/>
      <c r="I164" s="62">
        <v>6000</v>
      </c>
      <c r="J164" s="62" t="s">
        <v>654</v>
      </c>
      <c r="K164" s="62" t="s">
        <v>573</v>
      </c>
      <c r="L164" s="62" t="s">
        <v>573</v>
      </c>
      <c r="M164" s="62" t="s">
        <v>708</v>
      </c>
      <c r="N164" s="62" t="s">
        <v>708</v>
      </c>
      <c r="O164" s="62" t="s">
        <v>654</v>
      </c>
      <c r="P164" s="62" t="s">
        <v>692</v>
      </c>
      <c r="Q164" s="62" t="s">
        <v>910</v>
      </c>
      <c r="R164" s="62" t="s">
        <v>573</v>
      </c>
      <c r="S164" s="62" t="s">
        <v>573</v>
      </c>
    </row>
    <row r="165" spans="1:19" ht="13.5">
      <c r="A165" s="62" t="s">
        <v>911</v>
      </c>
      <c r="B165" s="64">
        <v>2</v>
      </c>
      <c r="C165" s="62">
        <v>2516</v>
      </c>
      <c r="D165" s="62" t="s">
        <v>846</v>
      </c>
      <c r="E165" s="62" t="s">
        <v>575</v>
      </c>
      <c r="F165" s="62" t="s">
        <v>699</v>
      </c>
      <c r="G165" s="62"/>
      <c r="H165" s="62"/>
      <c r="I165" s="62">
        <v>6000</v>
      </c>
      <c r="J165" s="62" t="s">
        <v>654</v>
      </c>
      <c r="K165" s="62" t="s">
        <v>573</v>
      </c>
      <c r="L165" s="62" t="s">
        <v>708</v>
      </c>
      <c r="M165" s="62" t="s">
        <v>573</v>
      </c>
      <c r="N165" s="62" t="s">
        <v>708</v>
      </c>
      <c r="O165" s="62" t="s">
        <v>654</v>
      </c>
      <c r="P165" s="62" t="s">
        <v>692</v>
      </c>
      <c r="Q165" s="62" t="s">
        <v>708</v>
      </c>
      <c r="R165" s="62" t="s">
        <v>573</v>
      </c>
      <c r="S165" s="62" t="s">
        <v>573</v>
      </c>
    </row>
    <row r="166" spans="1:19" ht="13.5">
      <c r="A166" s="62" t="s">
        <v>912</v>
      </c>
      <c r="B166" s="64">
        <v>2</v>
      </c>
      <c r="C166" s="62">
        <v>2517</v>
      </c>
      <c r="D166" s="62" t="s">
        <v>846</v>
      </c>
      <c r="E166" s="62" t="s">
        <v>575</v>
      </c>
      <c r="F166" s="62" t="s">
        <v>895</v>
      </c>
      <c r="G166" s="62" t="s">
        <v>707</v>
      </c>
      <c r="H166" s="62" t="s">
        <v>850</v>
      </c>
      <c r="I166" s="62">
        <v>12000</v>
      </c>
      <c r="J166" s="62" t="s">
        <v>654</v>
      </c>
      <c r="K166" s="62" t="s">
        <v>573</v>
      </c>
      <c r="L166" s="62" t="s">
        <v>708</v>
      </c>
      <c r="M166" s="62" t="s">
        <v>573</v>
      </c>
      <c r="N166" s="62" t="s">
        <v>658</v>
      </c>
      <c r="O166" s="62" t="s">
        <v>654</v>
      </c>
      <c r="P166" s="62" t="s">
        <v>658</v>
      </c>
      <c r="Q166" s="62" t="s">
        <v>708</v>
      </c>
      <c r="R166" s="62" t="s">
        <v>573</v>
      </c>
      <c r="S166" s="62" t="s">
        <v>573</v>
      </c>
    </row>
    <row r="167" spans="1:19" ht="13.5">
      <c r="A167" s="62" t="s">
        <v>913</v>
      </c>
      <c r="B167" s="64">
        <v>2</v>
      </c>
      <c r="C167" s="62">
        <v>2518</v>
      </c>
      <c r="D167" s="62" t="s">
        <v>846</v>
      </c>
      <c r="E167" s="62" t="s">
        <v>575</v>
      </c>
      <c r="F167" s="62" t="s">
        <v>710</v>
      </c>
      <c r="G167" s="62" t="s">
        <v>849</v>
      </c>
      <c r="H167" s="62" t="s">
        <v>878</v>
      </c>
      <c r="I167" s="62">
        <v>18000</v>
      </c>
      <c r="J167" s="62" t="s">
        <v>654</v>
      </c>
      <c r="K167" s="62" t="s">
        <v>573</v>
      </c>
      <c r="L167" s="62" t="s">
        <v>708</v>
      </c>
      <c r="M167" s="62" t="s">
        <v>657</v>
      </c>
      <c r="N167" s="62" t="s">
        <v>658</v>
      </c>
      <c r="O167" s="62" t="s">
        <v>654</v>
      </c>
      <c r="P167" s="62" t="s">
        <v>657</v>
      </c>
      <c r="Q167" s="62" t="s">
        <v>658</v>
      </c>
      <c r="R167" s="62" t="s">
        <v>573</v>
      </c>
      <c r="S167" s="62" t="s">
        <v>573</v>
      </c>
    </row>
    <row r="168" spans="1:19" ht="13.5">
      <c r="A168" s="62" t="s">
        <v>914</v>
      </c>
      <c r="B168" s="64">
        <v>2</v>
      </c>
      <c r="C168" s="62">
        <v>2519</v>
      </c>
      <c r="D168" s="62" t="s">
        <v>846</v>
      </c>
      <c r="E168" s="62" t="s">
        <v>575</v>
      </c>
      <c r="F168" s="62" t="s">
        <v>848</v>
      </c>
      <c r="G168" s="62" t="s">
        <v>718</v>
      </c>
      <c r="H168" s="62" t="s">
        <v>878</v>
      </c>
      <c r="I168" s="62">
        <v>18000</v>
      </c>
      <c r="J168" s="62" t="s">
        <v>654</v>
      </c>
      <c r="K168" s="62" t="s">
        <v>573</v>
      </c>
      <c r="L168" s="62" t="s">
        <v>671</v>
      </c>
      <c r="M168" s="62" t="s">
        <v>708</v>
      </c>
      <c r="N168" s="62" t="s">
        <v>658</v>
      </c>
      <c r="O168" s="62" t="s">
        <v>654</v>
      </c>
      <c r="P168" s="62" t="s">
        <v>671</v>
      </c>
      <c r="Q168" s="62" t="s">
        <v>658</v>
      </c>
      <c r="R168" s="62" t="s">
        <v>573</v>
      </c>
      <c r="S168" s="62" t="s">
        <v>573</v>
      </c>
    </row>
    <row r="169" spans="1:19" ht="13.5">
      <c r="A169" s="62" t="s">
        <v>915</v>
      </c>
      <c r="B169" s="64">
        <v>2</v>
      </c>
      <c r="C169" s="62">
        <v>2520</v>
      </c>
      <c r="D169" s="62" t="s">
        <v>846</v>
      </c>
      <c r="E169" s="62" t="s">
        <v>683</v>
      </c>
      <c r="F169" s="62" t="s">
        <v>876</v>
      </c>
      <c r="G169" s="62" t="s">
        <v>718</v>
      </c>
      <c r="H169" s="62" t="s">
        <v>850</v>
      </c>
      <c r="I169" s="62">
        <v>18000</v>
      </c>
      <c r="J169" s="62" t="s">
        <v>654</v>
      </c>
      <c r="K169" s="62" t="s">
        <v>573</v>
      </c>
      <c r="L169" s="62" t="s">
        <v>673</v>
      </c>
      <c r="M169" s="62" t="s">
        <v>708</v>
      </c>
      <c r="N169" s="62" t="s">
        <v>658</v>
      </c>
      <c r="O169" s="62" t="s">
        <v>654</v>
      </c>
      <c r="P169" s="62" t="s">
        <v>673</v>
      </c>
      <c r="Q169" s="62" t="s">
        <v>658</v>
      </c>
      <c r="R169" s="62" t="s">
        <v>573</v>
      </c>
      <c r="S169" s="62" t="s">
        <v>573</v>
      </c>
    </row>
    <row r="170" spans="1:19" ht="13.5">
      <c r="A170" s="62" t="s">
        <v>916</v>
      </c>
      <c r="B170" s="64">
        <v>2</v>
      </c>
      <c r="C170" s="62">
        <v>2521</v>
      </c>
      <c r="D170" s="62" t="s">
        <v>846</v>
      </c>
      <c r="E170" s="62" t="s">
        <v>683</v>
      </c>
      <c r="F170" s="62" t="s">
        <v>854</v>
      </c>
      <c r="G170" s="62" t="s">
        <v>714</v>
      </c>
      <c r="H170" s="62" t="s">
        <v>850</v>
      </c>
      <c r="I170" s="62">
        <v>18000</v>
      </c>
      <c r="J170" s="62" t="s">
        <v>654</v>
      </c>
      <c r="K170" s="62" t="s">
        <v>573</v>
      </c>
      <c r="L170" s="62" t="s">
        <v>675</v>
      </c>
      <c r="M170" s="62" t="s">
        <v>573</v>
      </c>
      <c r="N170" s="62" t="s">
        <v>658</v>
      </c>
      <c r="O170" s="62" t="s">
        <v>654</v>
      </c>
      <c r="P170" s="62" t="s">
        <v>675</v>
      </c>
      <c r="Q170" s="62" t="s">
        <v>658</v>
      </c>
      <c r="R170" s="62" t="s">
        <v>573</v>
      </c>
      <c r="S170" s="62" t="s">
        <v>573</v>
      </c>
    </row>
    <row r="171" spans="1:19" ht="13.5">
      <c r="A171" s="62" t="s">
        <v>917</v>
      </c>
      <c r="B171" s="64">
        <v>2</v>
      </c>
      <c r="C171" s="62">
        <v>2522</v>
      </c>
      <c r="D171" s="62" t="s">
        <v>846</v>
      </c>
      <c r="E171" s="62" t="s">
        <v>683</v>
      </c>
      <c r="F171" s="62" t="s">
        <v>848</v>
      </c>
      <c r="G171" s="62" t="s">
        <v>849</v>
      </c>
      <c r="H171" s="62" t="s">
        <v>721</v>
      </c>
      <c r="I171" s="62">
        <v>18000</v>
      </c>
      <c r="J171" s="62" t="s">
        <v>654</v>
      </c>
      <c r="K171" s="62" t="s">
        <v>573</v>
      </c>
      <c r="L171" s="62" t="s">
        <v>671</v>
      </c>
      <c r="M171" s="62" t="s">
        <v>657</v>
      </c>
      <c r="N171" s="62" t="s">
        <v>573</v>
      </c>
      <c r="O171" s="62" t="s">
        <v>654</v>
      </c>
      <c r="P171" s="62" t="s">
        <v>671</v>
      </c>
      <c r="Q171" s="62" t="s">
        <v>657</v>
      </c>
      <c r="R171" s="62" t="s">
        <v>573</v>
      </c>
      <c r="S171" s="62" t="s">
        <v>573</v>
      </c>
    </row>
    <row r="172" spans="1:19" ht="13.5">
      <c r="A172" s="62" t="s">
        <v>918</v>
      </c>
      <c r="B172" s="64">
        <v>2</v>
      </c>
      <c r="C172" s="62">
        <v>2523</v>
      </c>
      <c r="D172" s="62" t="s">
        <v>846</v>
      </c>
      <c r="E172" s="62" t="s">
        <v>683</v>
      </c>
      <c r="F172" s="62" t="s">
        <v>852</v>
      </c>
      <c r="G172" s="62" t="s">
        <v>849</v>
      </c>
      <c r="H172" s="62" t="s">
        <v>762</v>
      </c>
      <c r="I172" s="62">
        <v>18000</v>
      </c>
      <c r="J172" s="62" t="s">
        <v>654</v>
      </c>
      <c r="K172" s="62" t="s">
        <v>573</v>
      </c>
      <c r="L172" s="62" t="s">
        <v>673</v>
      </c>
      <c r="M172" s="62" t="s">
        <v>657</v>
      </c>
      <c r="N172" s="62" t="s">
        <v>573</v>
      </c>
      <c r="O172" s="62" t="s">
        <v>654</v>
      </c>
      <c r="P172" s="62" t="s">
        <v>673</v>
      </c>
      <c r="Q172" s="62" t="s">
        <v>657</v>
      </c>
      <c r="R172" s="62" t="s">
        <v>573</v>
      </c>
      <c r="S172" s="62" t="s">
        <v>573</v>
      </c>
    </row>
    <row r="173" spans="1:19" ht="13.5">
      <c r="A173" s="62" t="s">
        <v>919</v>
      </c>
      <c r="B173" s="64">
        <v>2</v>
      </c>
      <c r="C173" s="62">
        <v>2524</v>
      </c>
      <c r="D173" s="62" t="s">
        <v>846</v>
      </c>
      <c r="E173" s="62" t="s">
        <v>683</v>
      </c>
      <c r="F173" s="62" t="s">
        <v>854</v>
      </c>
      <c r="G173" s="62" t="s">
        <v>849</v>
      </c>
      <c r="H173" s="62" t="s">
        <v>762</v>
      </c>
      <c r="I173" s="62">
        <v>18000</v>
      </c>
      <c r="J173" s="62" t="s">
        <v>654</v>
      </c>
      <c r="K173" s="62" t="s">
        <v>573</v>
      </c>
      <c r="L173" s="62" t="s">
        <v>675</v>
      </c>
      <c r="M173" s="62" t="s">
        <v>657</v>
      </c>
      <c r="N173" s="62" t="s">
        <v>573</v>
      </c>
      <c r="O173" s="62" t="s">
        <v>654</v>
      </c>
      <c r="P173" s="62" t="s">
        <v>675</v>
      </c>
      <c r="Q173" s="62" t="s">
        <v>657</v>
      </c>
      <c r="R173" s="62" t="s">
        <v>573</v>
      </c>
      <c r="S173" s="62" t="s">
        <v>573</v>
      </c>
    </row>
    <row r="174" spans="1:19" ht="13.5">
      <c r="A174" s="62" t="s">
        <v>920</v>
      </c>
      <c r="B174" s="64">
        <v>2</v>
      </c>
      <c r="C174" s="62">
        <v>2525</v>
      </c>
      <c r="D174" s="62" t="s">
        <v>846</v>
      </c>
      <c r="E174" s="62" t="s">
        <v>688</v>
      </c>
      <c r="F174" s="62" t="s">
        <v>697</v>
      </c>
      <c r="G174" s="62"/>
      <c r="H174" s="62"/>
      <c r="I174" s="62">
        <v>6000</v>
      </c>
      <c r="J174" s="62" t="s">
        <v>654</v>
      </c>
      <c r="K174" s="62" t="s">
        <v>573</v>
      </c>
      <c r="L174" s="62" t="s">
        <v>573</v>
      </c>
      <c r="M174" s="62" t="s">
        <v>573</v>
      </c>
      <c r="N174" s="62" t="s">
        <v>573</v>
      </c>
      <c r="O174" s="62" t="s">
        <v>654</v>
      </c>
      <c r="P174" s="62" t="s">
        <v>573</v>
      </c>
      <c r="Q174" s="62" t="s">
        <v>573</v>
      </c>
      <c r="R174" s="62" t="s">
        <v>573</v>
      </c>
      <c r="S174" s="62" t="s">
        <v>573</v>
      </c>
    </row>
    <row r="175" spans="1:19" ht="13.5">
      <c r="A175" s="62" t="s">
        <v>921</v>
      </c>
      <c r="B175" s="64">
        <v>2</v>
      </c>
      <c r="C175" s="62">
        <v>2526</v>
      </c>
      <c r="D175" s="62" t="s">
        <v>846</v>
      </c>
      <c r="E175" s="62" t="s">
        <v>688</v>
      </c>
      <c r="F175" s="62" t="s">
        <v>699</v>
      </c>
      <c r="G175" s="62"/>
      <c r="H175" s="62"/>
      <c r="I175" s="62">
        <v>6000</v>
      </c>
      <c r="J175" s="62" t="s">
        <v>654</v>
      </c>
      <c r="K175" s="62" t="s">
        <v>573</v>
      </c>
      <c r="L175" s="62" t="s">
        <v>573</v>
      </c>
      <c r="M175" s="62" t="s">
        <v>573</v>
      </c>
      <c r="N175" s="62" t="s">
        <v>708</v>
      </c>
      <c r="O175" s="62" t="s">
        <v>654</v>
      </c>
      <c r="P175" s="62" t="s">
        <v>573</v>
      </c>
      <c r="Q175" s="62" t="s">
        <v>573</v>
      </c>
      <c r="R175" s="62" t="s">
        <v>573</v>
      </c>
      <c r="S175" s="62" t="s">
        <v>573</v>
      </c>
    </row>
    <row r="176" spans="1:19" ht="13.5">
      <c r="A176" s="62" t="s">
        <v>922</v>
      </c>
      <c r="B176" s="64">
        <v>2</v>
      </c>
      <c r="C176" s="62">
        <v>2527</v>
      </c>
      <c r="D176" s="62" t="s">
        <v>846</v>
      </c>
      <c r="E176" s="62" t="s">
        <v>688</v>
      </c>
      <c r="F176" s="62" t="s">
        <v>706</v>
      </c>
      <c r="G176" s="62" t="s">
        <v>923</v>
      </c>
      <c r="H176" s="62" t="s">
        <v>878</v>
      </c>
      <c r="I176" s="62">
        <v>12000</v>
      </c>
      <c r="J176" s="62" t="s">
        <v>654</v>
      </c>
      <c r="K176" s="62" t="s">
        <v>692</v>
      </c>
      <c r="L176" s="62" t="s">
        <v>573</v>
      </c>
      <c r="M176" s="62" t="s">
        <v>573</v>
      </c>
      <c r="N176" s="62" t="s">
        <v>658</v>
      </c>
      <c r="O176" s="62" t="s">
        <v>654</v>
      </c>
      <c r="P176" s="62" t="s">
        <v>658</v>
      </c>
      <c r="Q176" s="62" t="s">
        <v>573</v>
      </c>
      <c r="R176" s="62" t="s">
        <v>573</v>
      </c>
      <c r="S176" s="62" t="s">
        <v>573</v>
      </c>
    </row>
    <row r="177" spans="1:19" ht="13.5">
      <c r="A177" s="62" t="s">
        <v>924</v>
      </c>
      <c r="B177" s="64">
        <v>2</v>
      </c>
      <c r="C177" s="62">
        <v>2528</v>
      </c>
      <c r="D177" s="62" t="s">
        <v>846</v>
      </c>
      <c r="E177" s="62" t="s">
        <v>688</v>
      </c>
      <c r="F177" s="62" t="s">
        <v>925</v>
      </c>
      <c r="G177" s="62" t="s">
        <v>872</v>
      </c>
      <c r="H177" s="62" t="s">
        <v>878</v>
      </c>
      <c r="I177" s="62">
        <v>18000</v>
      </c>
      <c r="J177" s="62" t="s">
        <v>654</v>
      </c>
      <c r="K177" s="62" t="s">
        <v>573</v>
      </c>
      <c r="L177" s="62" t="s">
        <v>573</v>
      </c>
      <c r="M177" s="62" t="s">
        <v>657</v>
      </c>
      <c r="N177" s="62" t="s">
        <v>658</v>
      </c>
      <c r="O177" s="62" t="s">
        <v>654</v>
      </c>
      <c r="P177" s="62" t="s">
        <v>657</v>
      </c>
      <c r="Q177" s="62" t="s">
        <v>658</v>
      </c>
      <c r="R177" s="62" t="s">
        <v>573</v>
      </c>
      <c r="S177" s="62" t="s">
        <v>573</v>
      </c>
    </row>
    <row r="178" spans="1:19" ht="13.5">
      <c r="A178" s="62" t="s">
        <v>926</v>
      </c>
      <c r="B178" s="64">
        <v>2</v>
      </c>
      <c r="C178" s="62">
        <v>2529</v>
      </c>
      <c r="D178" s="62" t="s">
        <v>846</v>
      </c>
      <c r="E178" s="62" t="s">
        <v>688</v>
      </c>
      <c r="F178" s="62" t="s">
        <v>874</v>
      </c>
      <c r="G178" s="62" t="s">
        <v>714</v>
      </c>
      <c r="H178" s="62" t="s">
        <v>878</v>
      </c>
      <c r="I178" s="62">
        <v>18000</v>
      </c>
      <c r="J178" s="62" t="s">
        <v>654</v>
      </c>
      <c r="K178" s="62" t="s">
        <v>692</v>
      </c>
      <c r="L178" s="62" t="s">
        <v>671</v>
      </c>
      <c r="M178" s="62" t="s">
        <v>573</v>
      </c>
      <c r="N178" s="62" t="s">
        <v>658</v>
      </c>
      <c r="O178" s="62" t="s">
        <v>654</v>
      </c>
      <c r="P178" s="62" t="s">
        <v>671</v>
      </c>
      <c r="Q178" s="62" t="s">
        <v>658</v>
      </c>
      <c r="R178" s="62" t="s">
        <v>573</v>
      </c>
      <c r="S178" s="62" t="s">
        <v>573</v>
      </c>
    </row>
    <row r="179" spans="1:19" ht="13.5">
      <c r="A179" s="62" t="s">
        <v>927</v>
      </c>
      <c r="B179" s="64">
        <v>2</v>
      </c>
      <c r="C179" s="62">
        <v>2530</v>
      </c>
      <c r="D179" s="62" t="s">
        <v>846</v>
      </c>
      <c r="E179" s="62" t="s">
        <v>688</v>
      </c>
      <c r="F179" s="62" t="s">
        <v>876</v>
      </c>
      <c r="G179" s="62" t="s">
        <v>718</v>
      </c>
      <c r="H179" s="62" t="s">
        <v>878</v>
      </c>
      <c r="I179" s="62">
        <v>18000</v>
      </c>
      <c r="J179" s="62" t="s">
        <v>654</v>
      </c>
      <c r="K179" s="62" t="s">
        <v>573</v>
      </c>
      <c r="L179" s="62" t="s">
        <v>673</v>
      </c>
      <c r="M179" s="62" t="s">
        <v>708</v>
      </c>
      <c r="N179" s="62" t="s">
        <v>658</v>
      </c>
      <c r="O179" s="62" t="s">
        <v>654</v>
      </c>
      <c r="P179" s="62" t="s">
        <v>673</v>
      </c>
      <c r="Q179" s="62" t="s">
        <v>658</v>
      </c>
      <c r="R179" s="62" t="s">
        <v>573</v>
      </c>
      <c r="S179" s="62" t="s">
        <v>573</v>
      </c>
    </row>
    <row r="180" spans="1:19" ht="13.5">
      <c r="A180" s="62" t="s">
        <v>928</v>
      </c>
      <c r="B180" s="64">
        <v>2</v>
      </c>
      <c r="C180" s="62">
        <v>2531</v>
      </c>
      <c r="D180" s="62" t="s">
        <v>881</v>
      </c>
      <c r="E180" s="62" t="s">
        <v>688</v>
      </c>
      <c r="F180" s="62" t="s">
        <v>888</v>
      </c>
      <c r="G180" s="62" t="s">
        <v>714</v>
      </c>
      <c r="H180" s="62" t="s">
        <v>878</v>
      </c>
      <c r="I180" s="62">
        <v>18000</v>
      </c>
      <c r="J180" s="62" t="s">
        <v>654</v>
      </c>
      <c r="K180" s="62" t="s">
        <v>573</v>
      </c>
      <c r="L180" s="62" t="s">
        <v>675</v>
      </c>
      <c r="M180" s="62" t="s">
        <v>573</v>
      </c>
      <c r="N180" s="62" t="s">
        <v>658</v>
      </c>
      <c r="O180" s="62" t="s">
        <v>654</v>
      </c>
      <c r="P180" s="62" t="s">
        <v>675</v>
      </c>
      <c r="Q180" s="62" t="s">
        <v>658</v>
      </c>
      <c r="R180" s="62" t="s">
        <v>573</v>
      </c>
      <c r="S180" s="62" t="s">
        <v>573</v>
      </c>
    </row>
    <row r="181" spans="1:19" ht="13.5">
      <c r="A181" s="62" t="s">
        <v>929</v>
      </c>
      <c r="B181" s="64">
        <v>2</v>
      </c>
      <c r="C181" s="62">
        <v>2532</v>
      </c>
      <c r="D181" s="62" t="s">
        <v>846</v>
      </c>
      <c r="E181" s="62" t="s">
        <v>688</v>
      </c>
      <c r="F181" s="62" t="s">
        <v>930</v>
      </c>
      <c r="G181" s="62" t="s">
        <v>872</v>
      </c>
      <c r="H181" s="62" t="s">
        <v>721</v>
      </c>
      <c r="I181" s="62">
        <v>18000</v>
      </c>
      <c r="J181" s="62" t="s">
        <v>654</v>
      </c>
      <c r="K181" s="62" t="s">
        <v>573</v>
      </c>
      <c r="L181" s="62" t="s">
        <v>671</v>
      </c>
      <c r="M181" s="62" t="s">
        <v>657</v>
      </c>
      <c r="N181" s="62" t="s">
        <v>573</v>
      </c>
      <c r="O181" s="62" t="s">
        <v>654</v>
      </c>
      <c r="P181" s="62" t="s">
        <v>671</v>
      </c>
      <c r="Q181" s="62" t="s">
        <v>657</v>
      </c>
      <c r="R181" s="62" t="s">
        <v>573</v>
      </c>
      <c r="S181" s="62" t="s">
        <v>573</v>
      </c>
    </row>
    <row r="182" spans="1:19" ht="13.5">
      <c r="A182" s="62" t="s">
        <v>931</v>
      </c>
      <c r="B182" s="64">
        <v>2</v>
      </c>
      <c r="C182" s="62">
        <v>2533</v>
      </c>
      <c r="D182" s="62" t="s">
        <v>881</v>
      </c>
      <c r="E182" s="62" t="s">
        <v>688</v>
      </c>
      <c r="F182" s="62" t="s">
        <v>876</v>
      </c>
      <c r="G182" s="62" t="s">
        <v>872</v>
      </c>
      <c r="H182" s="62" t="s">
        <v>721</v>
      </c>
      <c r="I182" s="62">
        <v>18000</v>
      </c>
      <c r="J182" s="62" t="s">
        <v>654</v>
      </c>
      <c r="K182" s="62" t="s">
        <v>573</v>
      </c>
      <c r="L182" s="62" t="s">
        <v>673</v>
      </c>
      <c r="M182" s="62" t="s">
        <v>657</v>
      </c>
      <c r="N182" s="62" t="s">
        <v>573</v>
      </c>
      <c r="O182" s="62" t="s">
        <v>654</v>
      </c>
      <c r="P182" s="62" t="s">
        <v>673</v>
      </c>
      <c r="Q182" s="62" t="s">
        <v>657</v>
      </c>
      <c r="R182" s="62" t="s">
        <v>573</v>
      </c>
      <c r="S182" s="62" t="s">
        <v>573</v>
      </c>
    </row>
    <row r="183" spans="1:19" ht="13.5">
      <c r="A183" s="62" t="s">
        <v>932</v>
      </c>
      <c r="B183" s="64">
        <v>2</v>
      </c>
      <c r="C183" s="62">
        <v>2534</v>
      </c>
      <c r="D183" s="62" t="s">
        <v>846</v>
      </c>
      <c r="E183" s="62" t="s">
        <v>576</v>
      </c>
      <c r="F183" s="62" t="s">
        <v>888</v>
      </c>
      <c r="G183" s="62" t="s">
        <v>872</v>
      </c>
      <c r="H183" s="62" t="s">
        <v>721</v>
      </c>
      <c r="I183" s="62">
        <v>18000</v>
      </c>
      <c r="J183" s="62" t="s">
        <v>654</v>
      </c>
      <c r="K183" s="62" t="s">
        <v>573</v>
      </c>
      <c r="L183" s="62" t="s">
        <v>675</v>
      </c>
      <c r="M183" s="62" t="s">
        <v>657</v>
      </c>
      <c r="N183" s="62" t="s">
        <v>573</v>
      </c>
      <c r="O183" s="62" t="s">
        <v>654</v>
      </c>
      <c r="P183" s="62" t="s">
        <v>675</v>
      </c>
      <c r="Q183" s="62" t="s">
        <v>657</v>
      </c>
      <c r="R183" s="62" t="s">
        <v>573</v>
      </c>
      <c r="S183" s="62" t="s">
        <v>573</v>
      </c>
    </row>
    <row r="184" spans="1:19" ht="13.5">
      <c r="A184" s="62" t="s">
        <v>933</v>
      </c>
      <c r="B184" s="64">
        <v>2</v>
      </c>
      <c r="C184" s="62">
        <v>2535</v>
      </c>
      <c r="D184" s="62" t="s">
        <v>868</v>
      </c>
      <c r="E184" s="62" t="s">
        <v>847</v>
      </c>
      <c r="F184" s="62" t="s">
        <v>895</v>
      </c>
      <c r="G184" s="62" t="s">
        <v>934</v>
      </c>
      <c r="H184" s="62" t="s">
        <v>762</v>
      </c>
      <c r="I184" s="62">
        <v>12000</v>
      </c>
      <c r="J184" s="62" t="s">
        <v>654</v>
      </c>
      <c r="K184" s="62" t="s">
        <v>802</v>
      </c>
      <c r="L184" s="62" t="s">
        <v>573</v>
      </c>
      <c r="M184" s="62" t="s">
        <v>573</v>
      </c>
      <c r="N184" s="62" t="s">
        <v>573</v>
      </c>
      <c r="O184" s="62" t="s">
        <v>654</v>
      </c>
      <c r="P184" s="62" t="s">
        <v>802</v>
      </c>
      <c r="Q184" s="62" t="s">
        <v>573</v>
      </c>
      <c r="R184" s="62" t="s">
        <v>573</v>
      </c>
      <c r="S184" s="62" t="s">
        <v>573</v>
      </c>
    </row>
    <row r="185" spans="1:19" ht="13.5">
      <c r="A185" s="65" t="s">
        <v>935</v>
      </c>
      <c r="B185" s="64">
        <v>2</v>
      </c>
      <c r="C185" s="62">
        <v>2536</v>
      </c>
      <c r="D185" s="64" t="s">
        <v>846</v>
      </c>
      <c r="E185" s="64" t="s">
        <v>847</v>
      </c>
      <c r="F185" s="64" t="s">
        <v>710</v>
      </c>
      <c r="G185" s="64" t="s">
        <v>718</v>
      </c>
      <c r="H185" s="64" t="s">
        <v>936</v>
      </c>
      <c r="I185" s="64">
        <v>18000</v>
      </c>
      <c r="J185" s="62" t="s">
        <v>654</v>
      </c>
      <c r="K185" s="64" t="s">
        <v>802</v>
      </c>
      <c r="L185" s="64" t="s">
        <v>692</v>
      </c>
      <c r="M185" s="64" t="s">
        <v>692</v>
      </c>
      <c r="N185" s="64" t="s">
        <v>806</v>
      </c>
      <c r="O185" s="62" t="s">
        <v>654</v>
      </c>
      <c r="P185" s="64" t="s">
        <v>802</v>
      </c>
      <c r="Q185" s="64" t="s">
        <v>806</v>
      </c>
      <c r="R185" s="62" t="s">
        <v>573</v>
      </c>
      <c r="S185" s="62" t="s">
        <v>573</v>
      </c>
    </row>
    <row r="186" spans="1:19" ht="13.5">
      <c r="A186" s="65" t="s">
        <v>937</v>
      </c>
      <c r="B186" s="64">
        <v>2</v>
      </c>
      <c r="C186" s="62">
        <v>2537</v>
      </c>
      <c r="D186" s="64" t="s">
        <v>846</v>
      </c>
      <c r="E186" s="64" t="s">
        <v>847</v>
      </c>
      <c r="F186" s="64" t="s">
        <v>710</v>
      </c>
      <c r="G186" s="64" t="s">
        <v>849</v>
      </c>
      <c r="H186" s="64" t="s">
        <v>762</v>
      </c>
      <c r="I186" s="64">
        <v>12000</v>
      </c>
      <c r="J186" s="62" t="s">
        <v>654</v>
      </c>
      <c r="K186" s="64" t="s">
        <v>802</v>
      </c>
      <c r="L186" s="64" t="s">
        <v>692</v>
      </c>
      <c r="M186" s="64" t="s">
        <v>808</v>
      </c>
      <c r="N186" s="64" t="s">
        <v>692</v>
      </c>
      <c r="O186" s="62" t="s">
        <v>654</v>
      </c>
      <c r="P186" s="64" t="s">
        <v>802</v>
      </c>
      <c r="Q186" s="64" t="s">
        <v>657</v>
      </c>
      <c r="R186" s="62" t="s">
        <v>573</v>
      </c>
      <c r="S186" s="62" t="s">
        <v>573</v>
      </c>
    </row>
    <row r="187" spans="1:19" ht="13.5">
      <c r="A187" s="65" t="s">
        <v>938</v>
      </c>
      <c r="B187" s="64">
        <v>2</v>
      </c>
      <c r="C187" s="62">
        <v>2538</v>
      </c>
      <c r="D187" s="64" t="s">
        <v>846</v>
      </c>
      <c r="E187" s="64" t="s">
        <v>847</v>
      </c>
      <c r="F187" s="64" t="s">
        <v>848</v>
      </c>
      <c r="G187" s="64" t="s">
        <v>718</v>
      </c>
      <c r="H187" s="64" t="s">
        <v>762</v>
      </c>
      <c r="I187" s="64">
        <v>18000</v>
      </c>
      <c r="J187" s="62" t="s">
        <v>654</v>
      </c>
      <c r="K187" s="64" t="s">
        <v>802</v>
      </c>
      <c r="L187" s="62" t="s">
        <v>671</v>
      </c>
      <c r="M187" s="64" t="s">
        <v>692</v>
      </c>
      <c r="N187" s="64" t="s">
        <v>692</v>
      </c>
      <c r="O187" s="62" t="s">
        <v>654</v>
      </c>
      <c r="P187" s="64" t="s">
        <v>802</v>
      </c>
      <c r="Q187" s="62" t="s">
        <v>675</v>
      </c>
      <c r="R187" s="62" t="s">
        <v>573</v>
      </c>
      <c r="S187" s="62" t="s">
        <v>573</v>
      </c>
    </row>
    <row r="188" spans="1:19" ht="13.5">
      <c r="A188" s="65" t="s">
        <v>939</v>
      </c>
      <c r="B188" s="64">
        <v>2</v>
      </c>
      <c r="C188" s="62">
        <v>2539</v>
      </c>
      <c r="D188" s="62" t="s">
        <v>846</v>
      </c>
      <c r="E188" s="62" t="s">
        <v>847</v>
      </c>
      <c r="F188" s="62" t="s">
        <v>852</v>
      </c>
      <c r="G188" s="62" t="s">
        <v>718</v>
      </c>
      <c r="H188" s="62" t="s">
        <v>762</v>
      </c>
      <c r="I188" s="62">
        <v>18000</v>
      </c>
      <c r="J188" s="62" t="s">
        <v>654</v>
      </c>
      <c r="K188" s="64" t="s">
        <v>802</v>
      </c>
      <c r="L188" s="62" t="s">
        <v>673</v>
      </c>
      <c r="M188" s="62" t="s">
        <v>692</v>
      </c>
      <c r="N188" s="62" t="s">
        <v>692</v>
      </c>
      <c r="O188" s="62" t="s">
        <v>654</v>
      </c>
      <c r="P188" s="64" t="s">
        <v>802</v>
      </c>
      <c r="Q188" s="62" t="s">
        <v>675</v>
      </c>
      <c r="R188" s="62" t="s">
        <v>573</v>
      </c>
      <c r="S188" s="62" t="s">
        <v>573</v>
      </c>
    </row>
    <row r="189" spans="1:19" ht="13.5">
      <c r="A189" s="65" t="s">
        <v>940</v>
      </c>
      <c r="B189" s="64">
        <v>2</v>
      </c>
      <c r="C189" s="62">
        <v>2540</v>
      </c>
      <c r="D189" s="62" t="s">
        <v>846</v>
      </c>
      <c r="E189" s="62" t="s">
        <v>847</v>
      </c>
      <c r="F189" s="62" t="s">
        <v>854</v>
      </c>
      <c r="G189" s="62" t="s">
        <v>718</v>
      </c>
      <c r="H189" s="62" t="s">
        <v>762</v>
      </c>
      <c r="I189" s="62">
        <v>18000</v>
      </c>
      <c r="J189" s="62" t="s">
        <v>654</v>
      </c>
      <c r="K189" s="64" t="s">
        <v>802</v>
      </c>
      <c r="L189" s="62" t="s">
        <v>675</v>
      </c>
      <c r="M189" s="62" t="s">
        <v>692</v>
      </c>
      <c r="N189" s="62" t="s">
        <v>941</v>
      </c>
      <c r="O189" s="62" t="s">
        <v>654</v>
      </c>
      <c r="P189" s="64" t="s">
        <v>802</v>
      </c>
      <c r="Q189" s="62" t="s">
        <v>675</v>
      </c>
      <c r="R189" s="62" t="s">
        <v>573</v>
      </c>
      <c r="S189" s="62" t="s">
        <v>573</v>
      </c>
    </row>
    <row r="190" spans="1:19" ht="13.5">
      <c r="A190" s="65" t="s">
        <v>942</v>
      </c>
      <c r="B190" s="64">
        <v>2</v>
      </c>
      <c r="C190" s="62">
        <v>2541</v>
      </c>
      <c r="D190" s="62" t="s">
        <v>943</v>
      </c>
      <c r="E190" s="62" t="s">
        <v>847</v>
      </c>
      <c r="F190" s="62" t="s">
        <v>848</v>
      </c>
      <c r="G190" s="62" t="s">
        <v>766</v>
      </c>
      <c r="H190" s="62" t="s">
        <v>762</v>
      </c>
      <c r="I190" s="62">
        <v>18000</v>
      </c>
      <c r="J190" s="62" t="s">
        <v>654</v>
      </c>
      <c r="K190" s="64" t="s">
        <v>802</v>
      </c>
      <c r="L190" s="62" t="s">
        <v>671</v>
      </c>
      <c r="M190" s="62" t="s">
        <v>692</v>
      </c>
      <c r="N190" s="62" t="s">
        <v>941</v>
      </c>
      <c r="O190" s="62" t="s">
        <v>654</v>
      </c>
      <c r="P190" s="64" t="s">
        <v>802</v>
      </c>
      <c r="Q190" s="62" t="s">
        <v>675</v>
      </c>
      <c r="R190" s="62" t="s">
        <v>573</v>
      </c>
      <c r="S190" s="62" t="s">
        <v>573</v>
      </c>
    </row>
    <row r="191" spans="1:19" ht="13.5">
      <c r="A191" s="65" t="s">
        <v>944</v>
      </c>
      <c r="B191" s="64">
        <v>2</v>
      </c>
      <c r="C191" s="62">
        <v>2542</v>
      </c>
      <c r="D191" s="62" t="s">
        <v>943</v>
      </c>
      <c r="E191" s="62" t="s">
        <v>847</v>
      </c>
      <c r="F191" s="62" t="s">
        <v>852</v>
      </c>
      <c r="G191" s="62" t="s">
        <v>766</v>
      </c>
      <c r="H191" s="62" t="s">
        <v>762</v>
      </c>
      <c r="I191" s="62">
        <v>18000</v>
      </c>
      <c r="J191" s="62" t="s">
        <v>654</v>
      </c>
      <c r="K191" s="64" t="s">
        <v>802</v>
      </c>
      <c r="L191" s="62" t="s">
        <v>673</v>
      </c>
      <c r="M191" s="62" t="s">
        <v>692</v>
      </c>
      <c r="N191" s="62" t="s">
        <v>692</v>
      </c>
      <c r="O191" s="62" t="s">
        <v>654</v>
      </c>
      <c r="P191" s="64" t="s">
        <v>802</v>
      </c>
      <c r="Q191" s="62" t="s">
        <v>675</v>
      </c>
      <c r="R191" s="62" t="s">
        <v>573</v>
      </c>
      <c r="S191" s="62" t="s">
        <v>573</v>
      </c>
    </row>
    <row r="192" spans="1:19" ht="13.5">
      <c r="A192" s="65" t="s">
        <v>945</v>
      </c>
      <c r="B192" s="64">
        <v>2</v>
      </c>
      <c r="C192" s="62">
        <v>2543</v>
      </c>
      <c r="D192" s="62" t="s">
        <v>846</v>
      </c>
      <c r="E192" s="62" t="s">
        <v>847</v>
      </c>
      <c r="F192" s="62" t="s">
        <v>854</v>
      </c>
      <c r="G192" s="62" t="s">
        <v>766</v>
      </c>
      <c r="H192" s="62" t="s">
        <v>762</v>
      </c>
      <c r="I192" s="62">
        <v>18000</v>
      </c>
      <c r="J192" s="62" t="s">
        <v>654</v>
      </c>
      <c r="K192" s="64" t="s">
        <v>802</v>
      </c>
      <c r="L192" s="62" t="s">
        <v>675</v>
      </c>
      <c r="M192" s="62" t="s">
        <v>692</v>
      </c>
      <c r="N192" s="62" t="s">
        <v>692</v>
      </c>
      <c r="O192" s="62" t="s">
        <v>654</v>
      </c>
      <c r="P192" s="64" t="s">
        <v>802</v>
      </c>
      <c r="Q192" s="62" t="s">
        <v>675</v>
      </c>
      <c r="R192" s="62" t="s">
        <v>573</v>
      </c>
      <c r="S192" s="62" t="s">
        <v>573</v>
      </c>
    </row>
    <row r="193" spans="1:19" ht="13.5">
      <c r="A193" s="65" t="s">
        <v>946</v>
      </c>
      <c r="B193" s="64">
        <v>2</v>
      </c>
      <c r="C193" s="62">
        <v>2601</v>
      </c>
      <c r="D193" s="62" t="s">
        <v>730</v>
      </c>
      <c r="E193" s="62" t="s">
        <v>731</v>
      </c>
      <c r="F193" s="62" t="s">
        <v>895</v>
      </c>
      <c r="G193" s="62" t="s">
        <v>707</v>
      </c>
      <c r="H193" s="62" t="s">
        <v>947</v>
      </c>
      <c r="I193" s="62">
        <v>0</v>
      </c>
      <c r="J193" s="62" t="s">
        <v>692</v>
      </c>
      <c r="K193" s="62" t="s">
        <v>692</v>
      </c>
      <c r="L193" s="62" t="s">
        <v>941</v>
      </c>
      <c r="M193" s="62" t="s">
        <v>692</v>
      </c>
      <c r="N193" s="62" t="s">
        <v>692</v>
      </c>
      <c r="O193" s="62" t="s">
        <v>692</v>
      </c>
      <c r="P193" s="62" t="s">
        <v>692</v>
      </c>
      <c r="Q193" s="62" t="s">
        <v>891</v>
      </c>
      <c r="R193" s="62" t="s">
        <v>573</v>
      </c>
      <c r="S193" s="62" t="s">
        <v>573</v>
      </c>
    </row>
    <row r="194" spans="1:19" ht="13.5">
      <c r="A194" s="65" t="s">
        <v>948</v>
      </c>
      <c r="B194" s="64">
        <v>2</v>
      </c>
      <c r="C194" s="62">
        <v>2602</v>
      </c>
      <c r="D194" s="62" t="s">
        <v>949</v>
      </c>
      <c r="E194" s="62" t="s">
        <v>731</v>
      </c>
      <c r="F194" s="62" t="s">
        <v>710</v>
      </c>
      <c r="G194" s="62" t="s">
        <v>718</v>
      </c>
      <c r="H194" s="62" t="s">
        <v>850</v>
      </c>
      <c r="I194" s="62">
        <v>6000</v>
      </c>
      <c r="J194" s="62" t="s">
        <v>692</v>
      </c>
      <c r="K194" s="62" t="s">
        <v>692</v>
      </c>
      <c r="L194" s="62" t="s">
        <v>692</v>
      </c>
      <c r="M194" s="62" t="s">
        <v>692</v>
      </c>
      <c r="N194" s="62" t="s">
        <v>806</v>
      </c>
      <c r="O194" s="62" t="s">
        <v>806</v>
      </c>
      <c r="P194" s="62" t="s">
        <v>692</v>
      </c>
      <c r="Q194" s="62" t="s">
        <v>692</v>
      </c>
      <c r="R194" s="62" t="s">
        <v>573</v>
      </c>
      <c r="S194" s="62" t="s">
        <v>573</v>
      </c>
    </row>
    <row r="195" spans="1:19" ht="13.5">
      <c r="A195" s="65" t="s">
        <v>950</v>
      </c>
      <c r="B195" s="64">
        <v>2</v>
      </c>
      <c r="C195" s="62">
        <v>2603</v>
      </c>
      <c r="D195" s="62" t="s">
        <v>730</v>
      </c>
      <c r="E195" s="62" t="s">
        <v>731</v>
      </c>
      <c r="F195" s="62" t="s">
        <v>710</v>
      </c>
      <c r="G195" s="62" t="s">
        <v>849</v>
      </c>
      <c r="H195" s="62" t="s">
        <v>762</v>
      </c>
      <c r="I195" s="62">
        <v>6000</v>
      </c>
      <c r="J195" s="62" t="s">
        <v>692</v>
      </c>
      <c r="K195" s="62" t="s">
        <v>692</v>
      </c>
      <c r="L195" s="62" t="s">
        <v>692</v>
      </c>
      <c r="M195" s="62" t="s">
        <v>808</v>
      </c>
      <c r="N195" s="62" t="s">
        <v>692</v>
      </c>
      <c r="O195" s="62" t="s">
        <v>808</v>
      </c>
      <c r="P195" s="62" t="s">
        <v>692</v>
      </c>
      <c r="Q195" s="62" t="s">
        <v>692</v>
      </c>
      <c r="R195" s="62" t="s">
        <v>573</v>
      </c>
      <c r="S195" s="62" t="s">
        <v>573</v>
      </c>
    </row>
    <row r="196" spans="1:19" ht="13.5">
      <c r="A196" s="65" t="s">
        <v>951</v>
      </c>
      <c r="B196" s="64">
        <v>2</v>
      </c>
      <c r="C196" s="62">
        <v>2604</v>
      </c>
      <c r="D196" s="62" t="s">
        <v>730</v>
      </c>
      <c r="E196" s="62" t="s">
        <v>731</v>
      </c>
      <c r="F196" s="62" t="s">
        <v>848</v>
      </c>
      <c r="G196" s="62" t="s">
        <v>718</v>
      </c>
      <c r="H196" s="62" t="s">
        <v>762</v>
      </c>
      <c r="I196" s="62">
        <v>6000</v>
      </c>
      <c r="J196" s="62" t="s">
        <v>692</v>
      </c>
      <c r="K196" s="62" t="s">
        <v>692</v>
      </c>
      <c r="L196" s="62" t="s">
        <v>671</v>
      </c>
      <c r="M196" s="62" t="s">
        <v>692</v>
      </c>
      <c r="N196" s="62" t="s">
        <v>692</v>
      </c>
      <c r="O196" s="62" t="s">
        <v>671</v>
      </c>
      <c r="P196" s="62" t="s">
        <v>692</v>
      </c>
      <c r="Q196" s="62" t="s">
        <v>692</v>
      </c>
      <c r="R196" s="62" t="s">
        <v>573</v>
      </c>
      <c r="S196" s="62" t="s">
        <v>573</v>
      </c>
    </row>
    <row r="197" spans="1:19" ht="13.5">
      <c r="A197" s="65" t="s">
        <v>952</v>
      </c>
      <c r="B197" s="64">
        <v>2</v>
      </c>
      <c r="C197" s="62">
        <v>2605</v>
      </c>
      <c r="D197" s="62" t="s">
        <v>953</v>
      </c>
      <c r="E197" s="62" t="s">
        <v>731</v>
      </c>
      <c r="F197" s="62" t="s">
        <v>852</v>
      </c>
      <c r="G197" s="62" t="s">
        <v>718</v>
      </c>
      <c r="H197" s="62" t="s">
        <v>762</v>
      </c>
      <c r="I197" s="62">
        <v>6000</v>
      </c>
      <c r="J197" s="62" t="s">
        <v>692</v>
      </c>
      <c r="K197" s="62" t="s">
        <v>692</v>
      </c>
      <c r="L197" s="62" t="s">
        <v>673</v>
      </c>
      <c r="M197" s="62" t="s">
        <v>692</v>
      </c>
      <c r="N197" s="62" t="s">
        <v>692</v>
      </c>
      <c r="O197" s="62" t="s">
        <v>673</v>
      </c>
      <c r="P197" s="62" t="s">
        <v>692</v>
      </c>
      <c r="Q197" s="62" t="s">
        <v>692</v>
      </c>
      <c r="R197" s="62" t="s">
        <v>573</v>
      </c>
      <c r="S197" s="62" t="s">
        <v>573</v>
      </c>
    </row>
    <row r="198" spans="1:19" ht="13.5">
      <c r="A198" s="65" t="s">
        <v>954</v>
      </c>
      <c r="B198" s="64">
        <v>2</v>
      </c>
      <c r="C198" s="62">
        <v>2606</v>
      </c>
      <c r="D198" s="62" t="s">
        <v>730</v>
      </c>
      <c r="E198" s="62" t="s">
        <v>731</v>
      </c>
      <c r="F198" s="62" t="s">
        <v>854</v>
      </c>
      <c r="G198" s="62" t="s">
        <v>718</v>
      </c>
      <c r="H198" s="62" t="s">
        <v>762</v>
      </c>
      <c r="I198" s="62">
        <v>6000</v>
      </c>
      <c r="J198" s="62" t="s">
        <v>692</v>
      </c>
      <c r="K198" s="62" t="s">
        <v>692</v>
      </c>
      <c r="L198" s="62" t="s">
        <v>675</v>
      </c>
      <c r="M198" s="62" t="s">
        <v>692</v>
      </c>
      <c r="N198" s="62" t="s">
        <v>692</v>
      </c>
      <c r="O198" s="62" t="s">
        <v>675</v>
      </c>
      <c r="P198" s="62" t="s">
        <v>692</v>
      </c>
      <c r="Q198" s="62" t="s">
        <v>692</v>
      </c>
      <c r="R198" s="62" t="s">
        <v>573</v>
      </c>
      <c r="S198" s="62" t="s">
        <v>573</v>
      </c>
    </row>
    <row r="199" spans="1:19" ht="13.5">
      <c r="A199" s="65" t="s">
        <v>955</v>
      </c>
      <c r="B199" s="64">
        <v>2</v>
      </c>
      <c r="C199" s="62">
        <v>2607</v>
      </c>
      <c r="D199" s="62" t="s">
        <v>730</v>
      </c>
      <c r="E199" s="62" t="s">
        <v>731</v>
      </c>
      <c r="F199" s="62" t="s">
        <v>848</v>
      </c>
      <c r="G199" s="62" t="s">
        <v>956</v>
      </c>
      <c r="H199" s="62" t="s">
        <v>762</v>
      </c>
      <c r="I199" s="62">
        <v>6000</v>
      </c>
      <c r="J199" s="62" t="s">
        <v>692</v>
      </c>
      <c r="K199" s="62" t="s">
        <v>692</v>
      </c>
      <c r="L199" s="62" t="s">
        <v>671</v>
      </c>
      <c r="M199" s="62" t="s">
        <v>692</v>
      </c>
      <c r="N199" s="62" t="s">
        <v>692</v>
      </c>
      <c r="O199" s="62" t="s">
        <v>671</v>
      </c>
      <c r="P199" s="62" t="s">
        <v>692</v>
      </c>
      <c r="Q199" s="62" t="s">
        <v>692</v>
      </c>
      <c r="R199" s="62" t="s">
        <v>573</v>
      </c>
      <c r="S199" s="62" t="s">
        <v>573</v>
      </c>
    </row>
    <row r="200" spans="1:19" ht="13.5">
      <c r="A200" s="65" t="s">
        <v>957</v>
      </c>
      <c r="B200" s="64">
        <v>2</v>
      </c>
      <c r="C200" s="62">
        <v>2608</v>
      </c>
      <c r="D200" s="62" t="s">
        <v>730</v>
      </c>
      <c r="E200" s="62" t="s">
        <v>731</v>
      </c>
      <c r="F200" s="62" t="s">
        <v>852</v>
      </c>
      <c r="G200" s="62" t="s">
        <v>766</v>
      </c>
      <c r="H200" s="62" t="s">
        <v>762</v>
      </c>
      <c r="I200" s="62">
        <v>6000</v>
      </c>
      <c r="J200" s="62" t="s">
        <v>692</v>
      </c>
      <c r="K200" s="62" t="s">
        <v>692</v>
      </c>
      <c r="L200" s="62" t="s">
        <v>673</v>
      </c>
      <c r="M200" s="62" t="s">
        <v>692</v>
      </c>
      <c r="N200" s="62" t="s">
        <v>692</v>
      </c>
      <c r="O200" s="62" t="s">
        <v>673</v>
      </c>
      <c r="P200" s="62" t="s">
        <v>692</v>
      </c>
      <c r="Q200" s="62" t="s">
        <v>692</v>
      </c>
      <c r="R200" s="62" t="s">
        <v>573</v>
      </c>
      <c r="S200" s="62" t="s">
        <v>573</v>
      </c>
    </row>
    <row r="201" spans="1:19" ht="13.5">
      <c r="A201" s="65" t="s">
        <v>958</v>
      </c>
      <c r="B201" s="64">
        <v>2</v>
      </c>
      <c r="C201" s="62">
        <v>2609</v>
      </c>
      <c r="D201" s="62" t="s">
        <v>730</v>
      </c>
      <c r="E201" s="62" t="s">
        <v>731</v>
      </c>
      <c r="F201" s="62" t="s">
        <v>854</v>
      </c>
      <c r="G201" s="62" t="s">
        <v>766</v>
      </c>
      <c r="H201" s="62" t="s">
        <v>959</v>
      </c>
      <c r="I201" s="62">
        <v>6000</v>
      </c>
      <c r="J201" s="62" t="s">
        <v>692</v>
      </c>
      <c r="K201" s="62" t="s">
        <v>692</v>
      </c>
      <c r="L201" s="62" t="s">
        <v>675</v>
      </c>
      <c r="M201" s="62" t="s">
        <v>692</v>
      </c>
      <c r="N201" s="62" t="s">
        <v>692</v>
      </c>
      <c r="O201" s="62" t="s">
        <v>675</v>
      </c>
      <c r="P201" s="62" t="s">
        <v>692</v>
      </c>
      <c r="Q201" s="62" t="s">
        <v>692</v>
      </c>
      <c r="R201" s="62" t="s">
        <v>573</v>
      </c>
      <c r="S201" s="62" t="s">
        <v>573</v>
      </c>
    </row>
    <row r="202" spans="1:19" ht="13.5">
      <c r="A202" s="65" t="s">
        <v>960</v>
      </c>
      <c r="B202" s="64">
        <v>2</v>
      </c>
      <c r="C202" s="62">
        <v>2610</v>
      </c>
      <c r="D202" s="62" t="s">
        <v>846</v>
      </c>
      <c r="E202" s="62" t="s">
        <v>683</v>
      </c>
      <c r="F202" s="62" t="s">
        <v>895</v>
      </c>
      <c r="G202" s="62" t="s">
        <v>707</v>
      </c>
      <c r="H202" s="62" t="s">
        <v>762</v>
      </c>
      <c r="I202" s="62">
        <v>6000</v>
      </c>
      <c r="J202" s="62" t="s">
        <v>654</v>
      </c>
      <c r="K202" s="62" t="s">
        <v>692</v>
      </c>
      <c r="L202" s="62" t="s">
        <v>692</v>
      </c>
      <c r="M202" s="62" t="s">
        <v>692</v>
      </c>
      <c r="N202" s="62" t="s">
        <v>692</v>
      </c>
      <c r="O202" s="62" t="s">
        <v>654</v>
      </c>
      <c r="P202" s="62" t="s">
        <v>692</v>
      </c>
      <c r="Q202" s="62" t="s">
        <v>692</v>
      </c>
      <c r="R202" s="62" t="s">
        <v>573</v>
      </c>
      <c r="S202" s="62" t="s">
        <v>573</v>
      </c>
    </row>
    <row r="203" spans="1:19" ht="13.5">
      <c r="A203" s="65" t="s">
        <v>961</v>
      </c>
      <c r="B203" s="64">
        <v>2</v>
      </c>
      <c r="C203" s="62">
        <v>2611</v>
      </c>
      <c r="D203" s="62" t="s">
        <v>846</v>
      </c>
      <c r="E203" s="62" t="s">
        <v>683</v>
      </c>
      <c r="F203" s="62" t="s">
        <v>710</v>
      </c>
      <c r="G203" s="62" t="s">
        <v>718</v>
      </c>
      <c r="H203" s="62" t="s">
        <v>850</v>
      </c>
      <c r="I203" s="62">
        <v>12000</v>
      </c>
      <c r="J203" s="62" t="s">
        <v>654</v>
      </c>
      <c r="K203" s="62" t="s">
        <v>692</v>
      </c>
      <c r="L203" s="62" t="s">
        <v>692</v>
      </c>
      <c r="M203" s="62" t="s">
        <v>692</v>
      </c>
      <c r="N203" s="62" t="s">
        <v>658</v>
      </c>
      <c r="O203" s="62" t="s">
        <v>654</v>
      </c>
      <c r="P203" s="62" t="s">
        <v>806</v>
      </c>
      <c r="Q203" s="62" t="s">
        <v>692</v>
      </c>
      <c r="R203" s="62" t="s">
        <v>573</v>
      </c>
      <c r="S203" s="62" t="s">
        <v>573</v>
      </c>
    </row>
    <row r="204" spans="1:19" ht="13.5">
      <c r="A204" s="65" t="s">
        <v>962</v>
      </c>
      <c r="B204" s="64">
        <v>2</v>
      </c>
      <c r="C204" s="62">
        <v>2612</v>
      </c>
      <c r="D204" s="62" t="s">
        <v>846</v>
      </c>
      <c r="E204" s="62" t="s">
        <v>683</v>
      </c>
      <c r="F204" s="62" t="s">
        <v>710</v>
      </c>
      <c r="G204" s="62" t="s">
        <v>849</v>
      </c>
      <c r="H204" s="62" t="s">
        <v>762</v>
      </c>
      <c r="I204" s="62">
        <v>12000</v>
      </c>
      <c r="J204" s="62" t="s">
        <v>654</v>
      </c>
      <c r="K204" s="62" t="s">
        <v>891</v>
      </c>
      <c r="L204" s="62" t="s">
        <v>692</v>
      </c>
      <c r="M204" s="62" t="s">
        <v>828</v>
      </c>
      <c r="N204" s="62" t="s">
        <v>692</v>
      </c>
      <c r="O204" s="62" t="s">
        <v>654</v>
      </c>
      <c r="P204" s="62" t="s">
        <v>808</v>
      </c>
      <c r="Q204" s="62" t="s">
        <v>692</v>
      </c>
      <c r="R204" s="62" t="s">
        <v>573</v>
      </c>
      <c r="S204" s="62" t="s">
        <v>573</v>
      </c>
    </row>
    <row r="205" spans="1:19" ht="13.5">
      <c r="A205" s="65" t="s">
        <v>963</v>
      </c>
      <c r="B205" s="64">
        <v>2</v>
      </c>
      <c r="C205" s="62">
        <v>2613</v>
      </c>
      <c r="D205" s="62" t="s">
        <v>846</v>
      </c>
      <c r="E205" s="62" t="s">
        <v>683</v>
      </c>
      <c r="F205" s="62" t="s">
        <v>848</v>
      </c>
      <c r="G205" s="62" t="s">
        <v>718</v>
      </c>
      <c r="H205" s="62" t="s">
        <v>762</v>
      </c>
      <c r="I205" s="62">
        <v>12000</v>
      </c>
      <c r="J205" s="62" t="s">
        <v>654</v>
      </c>
      <c r="K205" s="62" t="s">
        <v>692</v>
      </c>
      <c r="L205" s="62" t="s">
        <v>671</v>
      </c>
      <c r="M205" s="62" t="s">
        <v>692</v>
      </c>
      <c r="N205" s="62" t="s">
        <v>692</v>
      </c>
      <c r="O205" s="62" t="s">
        <v>654</v>
      </c>
      <c r="P205" s="62" t="s">
        <v>671</v>
      </c>
      <c r="Q205" s="62" t="s">
        <v>692</v>
      </c>
      <c r="R205" s="62" t="s">
        <v>573</v>
      </c>
      <c r="S205" s="62" t="s">
        <v>573</v>
      </c>
    </row>
    <row r="206" spans="1:19" ht="13.5">
      <c r="A206" s="65" t="s">
        <v>964</v>
      </c>
      <c r="B206" s="64">
        <v>2</v>
      </c>
      <c r="C206" s="62">
        <v>2614</v>
      </c>
      <c r="D206" s="62" t="s">
        <v>846</v>
      </c>
      <c r="E206" s="62" t="s">
        <v>683</v>
      </c>
      <c r="F206" s="62" t="s">
        <v>965</v>
      </c>
      <c r="G206" s="62" t="s">
        <v>718</v>
      </c>
      <c r="H206" s="62" t="s">
        <v>762</v>
      </c>
      <c r="I206" s="62">
        <v>12000</v>
      </c>
      <c r="J206" s="62" t="s">
        <v>654</v>
      </c>
      <c r="K206" s="62" t="s">
        <v>692</v>
      </c>
      <c r="L206" s="62" t="s">
        <v>673</v>
      </c>
      <c r="M206" s="62" t="s">
        <v>891</v>
      </c>
      <c r="N206" s="62" t="s">
        <v>692</v>
      </c>
      <c r="O206" s="62" t="s">
        <v>654</v>
      </c>
      <c r="P206" s="62" t="s">
        <v>673</v>
      </c>
      <c r="Q206" s="62" t="s">
        <v>692</v>
      </c>
      <c r="R206" s="62" t="s">
        <v>573</v>
      </c>
      <c r="S206" s="62" t="s">
        <v>573</v>
      </c>
    </row>
    <row r="207" spans="1:19" ht="13.5">
      <c r="A207" s="65" t="s">
        <v>966</v>
      </c>
      <c r="B207" s="64">
        <v>2</v>
      </c>
      <c r="C207" s="62">
        <v>2615</v>
      </c>
      <c r="D207" s="62" t="s">
        <v>846</v>
      </c>
      <c r="E207" s="62" t="s">
        <v>683</v>
      </c>
      <c r="F207" s="62" t="s">
        <v>854</v>
      </c>
      <c r="G207" s="62" t="s">
        <v>718</v>
      </c>
      <c r="H207" s="62" t="s">
        <v>762</v>
      </c>
      <c r="I207" s="62">
        <v>12000</v>
      </c>
      <c r="J207" s="62" t="s">
        <v>654</v>
      </c>
      <c r="K207" s="62" t="s">
        <v>692</v>
      </c>
      <c r="L207" s="62" t="s">
        <v>675</v>
      </c>
      <c r="M207" s="62" t="s">
        <v>692</v>
      </c>
      <c r="N207" s="62" t="s">
        <v>692</v>
      </c>
      <c r="O207" s="62" t="s">
        <v>654</v>
      </c>
      <c r="P207" s="62" t="s">
        <v>675</v>
      </c>
      <c r="Q207" s="62" t="s">
        <v>692</v>
      </c>
      <c r="R207" s="62" t="s">
        <v>573</v>
      </c>
      <c r="S207" s="62" t="s">
        <v>573</v>
      </c>
    </row>
    <row r="208" spans="1:19" ht="13.5">
      <c r="A208" s="65" t="s">
        <v>967</v>
      </c>
      <c r="B208" s="64">
        <v>2</v>
      </c>
      <c r="C208" s="62">
        <v>2616</v>
      </c>
      <c r="D208" s="62" t="s">
        <v>846</v>
      </c>
      <c r="E208" s="62" t="s">
        <v>688</v>
      </c>
      <c r="F208" s="62" t="s">
        <v>895</v>
      </c>
      <c r="G208" s="62" t="s">
        <v>707</v>
      </c>
      <c r="H208" s="62" t="s">
        <v>762</v>
      </c>
      <c r="I208" s="62">
        <v>6000</v>
      </c>
      <c r="J208" s="62" t="s">
        <v>654</v>
      </c>
      <c r="K208" s="62" t="s">
        <v>692</v>
      </c>
      <c r="L208" s="62" t="s">
        <v>692</v>
      </c>
      <c r="M208" s="62" t="s">
        <v>891</v>
      </c>
      <c r="N208" s="62" t="s">
        <v>692</v>
      </c>
      <c r="O208" s="62" t="s">
        <v>654</v>
      </c>
      <c r="P208" s="62" t="s">
        <v>692</v>
      </c>
      <c r="Q208" s="62" t="s">
        <v>692</v>
      </c>
      <c r="R208" s="62" t="s">
        <v>573</v>
      </c>
      <c r="S208" s="62" t="s">
        <v>573</v>
      </c>
    </row>
    <row r="209" spans="1:19" ht="13.5">
      <c r="A209" s="65" t="s">
        <v>968</v>
      </c>
      <c r="B209" s="64">
        <v>2</v>
      </c>
      <c r="C209" s="62">
        <v>2617</v>
      </c>
      <c r="D209" s="62" t="s">
        <v>846</v>
      </c>
      <c r="E209" s="62" t="s">
        <v>688</v>
      </c>
      <c r="F209" s="62" t="s">
        <v>710</v>
      </c>
      <c r="G209" s="62" t="s">
        <v>718</v>
      </c>
      <c r="H209" s="62" t="s">
        <v>850</v>
      </c>
      <c r="I209" s="62">
        <v>12000</v>
      </c>
      <c r="J209" s="62" t="s">
        <v>654</v>
      </c>
      <c r="K209" s="62" t="s">
        <v>692</v>
      </c>
      <c r="L209" s="62" t="s">
        <v>692</v>
      </c>
      <c r="M209" s="62" t="s">
        <v>692</v>
      </c>
      <c r="N209" s="62" t="s">
        <v>658</v>
      </c>
      <c r="O209" s="62" t="s">
        <v>654</v>
      </c>
      <c r="P209" s="62" t="s">
        <v>806</v>
      </c>
      <c r="Q209" s="62" t="s">
        <v>692</v>
      </c>
      <c r="R209" s="62" t="s">
        <v>573</v>
      </c>
      <c r="S209" s="62" t="s">
        <v>573</v>
      </c>
    </row>
    <row r="210" spans="1:19" ht="13.5">
      <c r="A210" s="65" t="s">
        <v>969</v>
      </c>
      <c r="B210" s="64">
        <v>2</v>
      </c>
      <c r="C210" s="62">
        <v>2618</v>
      </c>
      <c r="D210" s="62" t="s">
        <v>846</v>
      </c>
      <c r="E210" s="62" t="s">
        <v>688</v>
      </c>
      <c r="F210" s="62" t="s">
        <v>710</v>
      </c>
      <c r="G210" s="62" t="s">
        <v>849</v>
      </c>
      <c r="H210" s="62" t="s">
        <v>762</v>
      </c>
      <c r="I210" s="62">
        <v>12000</v>
      </c>
      <c r="J210" s="62" t="s">
        <v>654</v>
      </c>
      <c r="K210" s="62" t="s">
        <v>692</v>
      </c>
      <c r="L210" s="62" t="s">
        <v>692</v>
      </c>
      <c r="M210" s="62" t="s">
        <v>808</v>
      </c>
      <c r="N210" s="62" t="s">
        <v>692</v>
      </c>
      <c r="O210" s="62" t="s">
        <v>654</v>
      </c>
      <c r="P210" s="62" t="s">
        <v>808</v>
      </c>
      <c r="Q210" s="62" t="s">
        <v>891</v>
      </c>
      <c r="R210" s="62" t="s">
        <v>573</v>
      </c>
      <c r="S210" s="62" t="s">
        <v>573</v>
      </c>
    </row>
    <row r="211" spans="1:19" ht="13.5">
      <c r="A211" s="65" t="s">
        <v>970</v>
      </c>
      <c r="B211" s="64">
        <v>2</v>
      </c>
      <c r="C211" s="62">
        <v>2619</v>
      </c>
      <c r="D211" s="62" t="s">
        <v>846</v>
      </c>
      <c r="E211" s="62" t="s">
        <v>688</v>
      </c>
      <c r="F211" s="62" t="s">
        <v>848</v>
      </c>
      <c r="G211" s="62" t="s">
        <v>718</v>
      </c>
      <c r="H211" s="62" t="s">
        <v>762</v>
      </c>
      <c r="I211" s="62">
        <v>12000</v>
      </c>
      <c r="J211" s="62" t="s">
        <v>654</v>
      </c>
      <c r="K211" s="62" t="s">
        <v>692</v>
      </c>
      <c r="L211" s="62" t="s">
        <v>671</v>
      </c>
      <c r="M211" s="62" t="s">
        <v>692</v>
      </c>
      <c r="N211" s="62" t="s">
        <v>692</v>
      </c>
      <c r="O211" s="62" t="s">
        <v>654</v>
      </c>
      <c r="P211" s="62" t="s">
        <v>671</v>
      </c>
      <c r="Q211" s="62" t="s">
        <v>692</v>
      </c>
      <c r="R211" s="62" t="s">
        <v>573</v>
      </c>
      <c r="S211" s="62" t="s">
        <v>573</v>
      </c>
    </row>
    <row r="212" spans="1:19" ht="13.5">
      <c r="A212" s="65" t="s">
        <v>971</v>
      </c>
      <c r="B212" s="64">
        <v>2</v>
      </c>
      <c r="C212" s="62">
        <v>2620</v>
      </c>
      <c r="D212" s="62" t="s">
        <v>846</v>
      </c>
      <c r="E212" s="62" t="s">
        <v>688</v>
      </c>
      <c r="F212" s="62" t="s">
        <v>852</v>
      </c>
      <c r="G212" s="62" t="s">
        <v>718</v>
      </c>
      <c r="H212" s="62" t="s">
        <v>762</v>
      </c>
      <c r="I212" s="62">
        <v>12000</v>
      </c>
      <c r="J212" s="62" t="s">
        <v>654</v>
      </c>
      <c r="K212" s="62" t="s">
        <v>692</v>
      </c>
      <c r="L212" s="62" t="s">
        <v>673</v>
      </c>
      <c r="M212" s="62" t="s">
        <v>692</v>
      </c>
      <c r="N212" s="62" t="s">
        <v>941</v>
      </c>
      <c r="O212" s="62" t="s">
        <v>654</v>
      </c>
      <c r="P212" s="62" t="s">
        <v>673</v>
      </c>
      <c r="Q212" s="62" t="s">
        <v>692</v>
      </c>
      <c r="R212" s="62" t="s">
        <v>573</v>
      </c>
      <c r="S212" s="62" t="s">
        <v>573</v>
      </c>
    </row>
    <row r="213" spans="1:19" ht="13.5">
      <c r="A213" s="65" t="s">
        <v>972</v>
      </c>
      <c r="B213" s="64">
        <v>2</v>
      </c>
      <c r="C213" s="62">
        <v>2621</v>
      </c>
      <c r="D213" s="62" t="s">
        <v>846</v>
      </c>
      <c r="E213" s="62" t="s">
        <v>688</v>
      </c>
      <c r="F213" s="62" t="s">
        <v>854</v>
      </c>
      <c r="G213" s="62" t="s">
        <v>718</v>
      </c>
      <c r="H213" s="62" t="s">
        <v>959</v>
      </c>
      <c r="I213" s="62">
        <v>12000</v>
      </c>
      <c r="J213" s="62" t="s">
        <v>654</v>
      </c>
      <c r="K213" s="62" t="s">
        <v>692</v>
      </c>
      <c r="L213" s="62" t="s">
        <v>675</v>
      </c>
      <c r="M213" s="62" t="s">
        <v>692</v>
      </c>
      <c r="N213" s="62" t="s">
        <v>692</v>
      </c>
      <c r="O213" s="62" t="s">
        <v>654</v>
      </c>
      <c r="P213" s="62" t="s">
        <v>675</v>
      </c>
      <c r="Q213" s="62" t="s">
        <v>692</v>
      </c>
      <c r="R213" s="62" t="s">
        <v>573</v>
      </c>
      <c r="S213" s="62" t="s">
        <v>573</v>
      </c>
    </row>
    <row r="214" spans="1:19" ht="13.5">
      <c r="A214" s="65" t="s">
        <v>973</v>
      </c>
      <c r="B214" s="64">
        <v>2</v>
      </c>
      <c r="C214" s="62">
        <v>2622</v>
      </c>
      <c r="D214" s="62" t="s">
        <v>846</v>
      </c>
      <c r="E214" s="62" t="s">
        <v>974</v>
      </c>
      <c r="F214" s="62" t="s">
        <v>710</v>
      </c>
      <c r="G214" s="62" t="s">
        <v>975</v>
      </c>
      <c r="H214" s="62" t="s">
        <v>762</v>
      </c>
      <c r="I214" s="62">
        <v>12000</v>
      </c>
      <c r="J214" s="62" t="s">
        <v>654</v>
      </c>
      <c r="K214" s="62" t="s">
        <v>840</v>
      </c>
      <c r="L214" s="62" t="s">
        <v>692</v>
      </c>
      <c r="M214" s="62" t="s">
        <v>692</v>
      </c>
      <c r="N214" s="62" t="s">
        <v>692</v>
      </c>
      <c r="O214" s="62" t="s">
        <v>654</v>
      </c>
      <c r="P214" s="62" t="s">
        <v>840</v>
      </c>
      <c r="Q214" s="62" t="s">
        <v>692</v>
      </c>
      <c r="R214" s="62" t="s">
        <v>573</v>
      </c>
      <c r="S214" s="62" t="s">
        <v>573</v>
      </c>
    </row>
    <row r="215" spans="1:19" ht="13.5">
      <c r="A215" s="66" t="s">
        <v>976</v>
      </c>
      <c r="B215" s="66">
        <v>2</v>
      </c>
      <c r="C215" s="66">
        <v>2701</v>
      </c>
      <c r="D215" s="66" t="s">
        <v>949</v>
      </c>
      <c r="E215" s="66" t="s">
        <v>731</v>
      </c>
      <c r="F215" s="66" t="s">
        <v>710</v>
      </c>
      <c r="G215" s="66" t="s">
        <v>718</v>
      </c>
      <c r="H215" s="66" t="s">
        <v>762</v>
      </c>
      <c r="I215" s="66">
        <v>0</v>
      </c>
      <c r="J215" s="66" t="s">
        <v>692</v>
      </c>
      <c r="K215" s="66" t="s">
        <v>692</v>
      </c>
      <c r="L215" s="66" t="s">
        <v>692</v>
      </c>
      <c r="M215" s="66" t="s">
        <v>692</v>
      </c>
      <c r="N215" s="66" t="s">
        <v>692</v>
      </c>
      <c r="O215" s="66" t="s">
        <v>692</v>
      </c>
      <c r="P215" s="66" t="s">
        <v>891</v>
      </c>
      <c r="Q215" s="66" t="s">
        <v>692</v>
      </c>
      <c r="R215" s="62" t="s">
        <v>573</v>
      </c>
      <c r="S215" s="62" t="s">
        <v>573</v>
      </c>
    </row>
    <row r="216" spans="1:19" ht="13.5">
      <c r="A216" s="66" t="s">
        <v>977</v>
      </c>
      <c r="B216" s="66">
        <v>2</v>
      </c>
      <c r="C216" s="66">
        <v>2702</v>
      </c>
      <c r="D216" s="66" t="s">
        <v>846</v>
      </c>
      <c r="E216" s="66" t="s">
        <v>978</v>
      </c>
      <c r="F216" s="66" t="s">
        <v>710</v>
      </c>
      <c r="G216" s="66" t="s">
        <v>718</v>
      </c>
      <c r="H216" s="66" t="s">
        <v>762</v>
      </c>
      <c r="I216" s="66">
        <v>6000</v>
      </c>
      <c r="J216" s="66" t="s">
        <v>843</v>
      </c>
      <c r="K216" s="66" t="s">
        <v>692</v>
      </c>
      <c r="L216" s="66" t="s">
        <v>941</v>
      </c>
      <c r="M216" s="66" t="s">
        <v>692</v>
      </c>
      <c r="N216" s="66" t="s">
        <v>692</v>
      </c>
      <c r="O216" s="66" t="s">
        <v>843</v>
      </c>
      <c r="P216" s="66" t="s">
        <v>692</v>
      </c>
      <c r="Q216" s="66" t="s">
        <v>692</v>
      </c>
      <c r="R216" s="62" t="s">
        <v>573</v>
      </c>
      <c r="S216" s="62" t="s">
        <v>573</v>
      </c>
    </row>
    <row r="217" spans="1:19" ht="13.5">
      <c r="A217" s="66" t="s">
        <v>979</v>
      </c>
      <c r="B217" s="66">
        <v>2</v>
      </c>
      <c r="C217" s="66">
        <v>2703</v>
      </c>
      <c r="D217" s="66" t="s">
        <v>846</v>
      </c>
      <c r="E217" s="66" t="s">
        <v>980</v>
      </c>
      <c r="F217" s="66" t="s">
        <v>710</v>
      </c>
      <c r="G217" s="66" t="s">
        <v>718</v>
      </c>
      <c r="H217" s="66" t="s">
        <v>762</v>
      </c>
      <c r="I217" s="66">
        <v>6000</v>
      </c>
      <c r="J217" s="66" t="s">
        <v>843</v>
      </c>
      <c r="K217" s="66" t="s">
        <v>692</v>
      </c>
      <c r="L217" s="66" t="s">
        <v>692</v>
      </c>
      <c r="M217" s="66" t="s">
        <v>692</v>
      </c>
      <c r="N217" s="66" t="s">
        <v>941</v>
      </c>
      <c r="O217" s="66" t="s">
        <v>843</v>
      </c>
      <c r="P217" s="66" t="s">
        <v>692</v>
      </c>
      <c r="Q217" s="66" t="s">
        <v>692</v>
      </c>
      <c r="R217" s="62" t="s">
        <v>573</v>
      </c>
      <c r="S217" s="62" t="s">
        <v>573</v>
      </c>
    </row>
    <row r="218" spans="1:19" ht="13.5">
      <c r="A218" s="67"/>
      <c r="B218" s="67"/>
      <c r="C218" s="67"/>
      <c r="D218" s="67"/>
      <c r="E218" s="67"/>
      <c r="F218" s="67"/>
      <c r="G218" s="67"/>
      <c r="H218" s="67"/>
      <c r="I218" s="67"/>
      <c r="J218" s="67"/>
      <c r="K218" s="67"/>
      <c r="L218" s="67"/>
      <c r="M218" s="67"/>
      <c r="N218" s="67"/>
      <c r="O218" s="67"/>
      <c r="P218" s="67"/>
      <c r="Q218" s="67"/>
      <c r="R218" s="67"/>
      <c r="S218" s="67"/>
    </row>
    <row r="219" spans="1:19" ht="13.5">
      <c r="A219" s="67"/>
      <c r="B219" s="67"/>
      <c r="C219" s="67"/>
      <c r="D219" s="67"/>
      <c r="E219" s="67"/>
      <c r="F219" s="67"/>
      <c r="G219" s="67"/>
      <c r="H219" s="67"/>
      <c r="I219" s="67"/>
      <c r="J219" s="67"/>
      <c r="K219" s="67"/>
      <c r="L219" s="67"/>
      <c r="M219" s="67"/>
      <c r="N219" s="67"/>
      <c r="O219" s="67"/>
      <c r="P219" s="67"/>
      <c r="Q219" s="67"/>
      <c r="R219" s="67"/>
      <c r="S219" s="67"/>
    </row>
    <row r="220" spans="1:19" ht="13.5">
      <c r="A220" s="67"/>
      <c r="B220" s="67"/>
      <c r="C220" s="67"/>
      <c r="D220" s="67"/>
      <c r="E220" s="67"/>
      <c r="F220" s="67"/>
      <c r="G220" s="67"/>
      <c r="H220" s="67"/>
      <c r="I220" s="67"/>
      <c r="J220" s="67"/>
      <c r="K220" s="67"/>
      <c r="L220" s="67"/>
      <c r="M220" s="67"/>
      <c r="N220" s="67"/>
      <c r="O220" s="67"/>
      <c r="P220" s="67"/>
      <c r="Q220" s="67"/>
      <c r="R220" s="67"/>
      <c r="S220" s="67"/>
    </row>
    <row r="221" spans="1:19" ht="13.5">
      <c r="A221" s="67"/>
      <c r="B221" s="67"/>
      <c r="C221" s="67"/>
      <c r="D221" s="67"/>
      <c r="E221" s="67"/>
      <c r="F221" s="67"/>
      <c r="G221" s="67"/>
      <c r="H221" s="67"/>
      <c r="I221" s="67"/>
      <c r="J221" s="67"/>
      <c r="K221" s="67"/>
      <c r="L221" s="67"/>
      <c r="M221" s="67"/>
      <c r="N221" s="67"/>
      <c r="O221" s="67"/>
      <c r="P221" s="67"/>
      <c r="Q221" s="67"/>
      <c r="R221" s="67"/>
      <c r="S221" s="67"/>
    </row>
    <row r="222" spans="1:19" ht="13.5">
      <c r="A222" s="67"/>
      <c r="B222" s="67"/>
      <c r="C222" s="67"/>
      <c r="D222" s="67"/>
      <c r="E222" s="67"/>
      <c r="F222" s="67"/>
      <c r="G222" s="67"/>
      <c r="H222" s="67"/>
      <c r="I222" s="67"/>
      <c r="J222" s="67"/>
      <c r="K222" s="67"/>
      <c r="L222" s="67"/>
      <c r="M222" s="67"/>
      <c r="N222" s="67"/>
      <c r="O222" s="67"/>
      <c r="P222" s="67"/>
      <c r="Q222" s="67"/>
      <c r="R222" s="67"/>
      <c r="S222" s="67"/>
    </row>
    <row r="223" spans="1:19" ht="13.5">
      <c r="A223" s="67"/>
      <c r="B223" s="67"/>
      <c r="C223" s="67"/>
      <c r="D223" s="67"/>
      <c r="E223" s="67"/>
      <c r="F223" s="67"/>
      <c r="G223" s="67"/>
      <c r="H223" s="67"/>
      <c r="I223" s="67"/>
      <c r="J223" s="67"/>
      <c r="K223" s="67"/>
      <c r="L223" s="67"/>
      <c r="M223" s="67"/>
      <c r="N223" s="67"/>
      <c r="O223" s="67"/>
      <c r="P223" s="67"/>
      <c r="Q223" s="67"/>
      <c r="R223" s="67"/>
      <c r="S223" s="67"/>
    </row>
    <row r="224" spans="1:19" ht="13.5">
      <c r="A224" s="67"/>
      <c r="B224" s="67"/>
      <c r="C224" s="67"/>
      <c r="D224" s="67"/>
      <c r="E224" s="67"/>
      <c r="F224" s="67"/>
      <c r="G224" s="67"/>
      <c r="H224" s="67"/>
      <c r="I224" s="67"/>
      <c r="J224" s="67"/>
      <c r="K224" s="67"/>
      <c r="L224" s="67"/>
      <c r="M224" s="67"/>
      <c r="N224" s="67"/>
      <c r="O224" s="67"/>
      <c r="P224" s="67"/>
      <c r="Q224" s="67"/>
      <c r="R224" s="67"/>
      <c r="S224" s="67"/>
    </row>
    <row r="225" spans="1:19" ht="13.5">
      <c r="A225" s="67"/>
      <c r="B225" s="67"/>
      <c r="C225" s="67"/>
      <c r="D225" s="67"/>
      <c r="E225" s="67"/>
      <c r="F225" s="67"/>
      <c r="G225" s="67"/>
      <c r="H225" s="67"/>
      <c r="I225" s="67"/>
      <c r="J225" s="67"/>
      <c r="K225" s="67"/>
      <c r="L225" s="67"/>
      <c r="M225" s="67"/>
      <c r="N225" s="67"/>
      <c r="O225" s="67"/>
      <c r="P225" s="67"/>
      <c r="Q225" s="67"/>
      <c r="R225" s="67"/>
      <c r="S225" s="67"/>
    </row>
    <row r="226" spans="1:19" ht="13.5">
      <c r="A226" s="67"/>
      <c r="B226" s="67"/>
      <c r="C226" s="67"/>
      <c r="D226" s="67"/>
      <c r="E226" s="67"/>
      <c r="F226" s="67"/>
      <c r="G226" s="67"/>
      <c r="H226" s="67"/>
      <c r="I226" s="67"/>
      <c r="J226" s="67"/>
      <c r="K226" s="67"/>
      <c r="L226" s="67"/>
      <c r="M226" s="67"/>
      <c r="N226" s="67"/>
      <c r="O226" s="67"/>
      <c r="P226" s="67"/>
      <c r="Q226" s="67"/>
      <c r="R226" s="67"/>
      <c r="S226" s="67"/>
    </row>
    <row r="227" spans="1:19" ht="13.5">
      <c r="A227" s="67"/>
      <c r="B227" s="67"/>
      <c r="C227" s="67"/>
      <c r="D227" s="67"/>
      <c r="E227" s="67"/>
      <c r="F227" s="67"/>
      <c r="G227" s="67"/>
      <c r="H227" s="67"/>
      <c r="I227" s="67"/>
      <c r="J227" s="67"/>
      <c r="K227" s="67"/>
      <c r="L227" s="67"/>
      <c r="M227" s="67"/>
      <c r="N227" s="67"/>
      <c r="O227" s="67"/>
      <c r="P227" s="67"/>
      <c r="Q227" s="67"/>
      <c r="R227" s="67"/>
      <c r="S227" s="67"/>
    </row>
    <row r="228" spans="1:19" ht="13.5">
      <c r="A228" s="67"/>
      <c r="B228" s="67"/>
      <c r="C228" s="67"/>
      <c r="D228" s="67"/>
      <c r="E228" s="67"/>
      <c r="F228" s="67"/>
      <c r="G228" s="67"/>
      <c r="H228" s="67"/>
      <c r="I228" s="67"/>
      <c r="J228" s="67"/>
      <c r="K228" s="67"/>
      <c r="L228" s="67"/>
      <c r="M228" s="67"/>
      <c r="N228" s="67"/>
      <c r="O228" s="67"/>
      <c r="P228" s="67"/>
      <c r="Q228" s="67"/>
      <c r="R228" s="67"/>
      <c r="S228" s="67"/>
    </row>
    <row r="229" spans="1:19" ht="13.5">
      <c r="A229" s="67"/>
      <c r="B229" s="67"/>
      <c r="C229" s="67"/>
      <c r="D229" s="67"/>
      <c r="E229" s="67"/>
      <c r="F229" s="67"/>
      <c r="G229" s="67"/>
      <c r="H229" s="67"/>
      <c r="I229" s="67"/>
      <c r="J229" s="67"/>
      <c r="K229" s="67"/>
      <c r="L229" s="67"/>
      <c r="M229" s="67"/>
      <c r="N229" s="67"/>
      <c r="O229" s="67"/>
      <c r="P229" s="67"/>
      <c r="Q229" s="67"/>
      <c r="R229" s="67"/>
      <c r="S229" s="67"/>
    </row>
    <row r="230" spans="1:19" ht="13.5">
      <c r="A230" s="67"/>
      <c r="B230" s="67"/>
      <c r="C230" s="67"/>
      <c r="D230" s="67"/>
      <c r="E230" s="67"/>
      <c r="F230" s="67"/>
      <c r="G230" s="67"/>
      <c r="H230" s="67"/>
      <c r="I230" s="67"/>
      <c r="J230" s="67"/>
      <c r="K230" s="67"/>
      <c r="L230" s="67"/>
      <c r="M230" s="67"/>
      <c r="N230" s="67"/>
      <c r="O230" s="67"/>
      <c r="P230" s="67"/>
      <c r="Q230" s="67"/>
      <c r="R230" s="67"/>
      <c r="S230" s="67"/>
    </row>
    <row r="231" spans="1:19" ht="13.5">
      <c r="A231" s="67"/>
      <c r="B231" s="67"/>
      <c r="C231" s="67"/>
      <c r="D231" s="67"/>
      <c r="E231" s="67"/>
      <c r="F231" s="67"/>
      <c r="G231" s="67"/>
      <c r="H231" s="67"/>
      <c r="I231" s="67"/>
      <c r="J231" s="67"/>
      <c r="K231" s="67"/>
      <c r="L231" s="67"/>
      <c r="M231" s="67"/>
      <c r="N231" s="67"/>
      <c r="O231" s="67"/>
      <c r="P231" s="67"/>
      <c r="Q231" s="67"/>
      <c r="R231" s="67"/>
      <c r="S231" s="67"/>
    </row>
    <row r="232" spans="1:19" ht="13.5">
      <c r="A232" s="67"/>
      <c r="B232" s="67"/>
      <c r="C232" s="67"/>
      <c r="D232" s="67"/>
      <c r="E232" s="67"/>
      <c r="F232" s="67"/>
      <c r="G232" s="67"/>
      <c r="H232" s="67"/>
      <c r="I232" s="67"/>
      <c r="J232" s="67"/>
      <c r="K232" s="67"/>
      <c r="L232" s="67"/>
      <c r="M232" s="67"/>
      <c r="N232" s="67"/>
      <c r="O232" s="67"/>
      <c r="P232" s="67"/>
      <c r="Q232" s="67"/>
      <c r="R232" s="67"/>
      <c r="S232" s="67"/>
    </row>
    <row r="233" spans="1:19" ht="13.5">
      <c r="A233" s="67"/>
      <c r="B233" s="67"/>
      <c r="C233" s="67"/>
      <c r="D233" s="67"/>
      <c r="E233" s="67"/>
      <c r="F233" s="67"/>
      <c r="G233" s="67"/>
      <c r="H233" s="67"/>
      <c r="I233" s="67"/>
      <c r="J233" s="67"/>
      <c r="K233" s="67"/>
      <c r="L233" s="67"/>
      <c r="M233" s="67"/>
      <c r="N233" s="67"/>
      <c r="O233" s="67"/>
      <c r="P233" s="67"/>
      <c r="Q233" s="67"/>
      <c r="R233" s="67"/>
      <c r="S233" s="67"/>
    </row>
    <row r="234" spans="1:19" ht="13.5">
      <c r="A234" s="67"/>
      <c r="B234" s="67"/>
      <c r="C234" s="67"/>
      <c r="D234" s="67"/>
      <c r="E234" s="67"/>
      <c r="F234" s="67"/>
      <c r="G234" s="67"/>
      <c r="H234" s="67"/>
      <c r="I234" s="67"/>
      <c r="J234" s="67"/>
      <c r="K234" s="67"/>
      <c r="L234" s="67"/>
      <c r="M234" s="67"/>
      <c r="N234" s="67"/>
      <c r="O234" s="67"/>
      <c r="P234" s="67"/>
      <c r="Q234" s="67"/>
      <c r="R234" s="67"/>
      <c r="S234" s="67"/>
    </row>
    <row r="235" spans="1:19" ht="13.5">
      <c r="A235" s="67"/>
      <c r="B235" s="67"/>
      <c r="C235" s="67"/>
      <c r="D235" s="67"/>
      <c r="E235" s="67"/>
      <c r="F235" s="67"/>
      <c r="G235" s="67"/>
      <c r="H235" s="67"/>
      <c r="I235" s="67"/>
      <c r="J235" s="67"/>
      <c r="K235" s="67"/>
      <c r="L235" s="67"/>
      <c r="M235" s="67"/>
      <c r="N235" s="67"/>
      <c r="O235" s="67"/>
      <c r="P235" s="67"/>
      <c r="Q235" s="67"/>
      <c r="R235" s="67"/>
      <c r="S235" s="67"/>
    </row>
    <row r="236" spans="1:19" ht="13.5">
      <c r="A236" s="67"/>
      <c r="B236" s="67"/>
      <c r="C236" s="67"/>
      <c r="D236" s="67"/>
      <c r="E236" s="67"/>
      <c r="F236" s="67"/>
      <c r="G236" s="67"/>
      <c r="H236" s="67"/>
      <c r="I236" s="67"/>
      <c r="J236" s="67"/>
      <c r="K236" s="67"/>
      <c r="L236" s="67"/>
      <c r="M236" s="67"/>
      <c r="N236" s="67"/>
      <c r="O236" s="67"/>
      <c r="P236" s="67"/>
      <c r="Q236" s="67"/>
      <c r="R236" s="67"/>
      <c r="S236" s="67"/>
    </row>
    <row r="237" spans="1:19" ht="13.5">
      <c r="A237" s="67"/>
      <c r="B237" s="67"/>
      <c r="C237" s="67"/>
      <c r="D237" s="67"/>
      <c r="E237" s="67"/>
      <c r="F237" s="67"/>
      <c r="G237" s="67"/>
      <c r="H237" s="67"/>
      <c r="I237" s="67"/>
      <c r="J237" s="67"/>
      <c r="K237" s="67"/>
      <c r="L237" s="67"/>
      <c r="M237" s="67"/>
      <c r="N237" s="67"/>
      <c r="O237" s="67"/>
      <c r="P237" s="67"/>
      <c r="Q237" s="67"/>
      <c r="R237" s="67"/>
      <c r="S237" s="67"/>
    </row>
    <row r="238" spans="1:19" ht="13.5">
      <c r="A238" s="67"/>
      <c r="B238" s="67"/>
      <c r="C238" s="67"/>
      <c r="D238" s="67"/>
      <c r="E238" s="67"/>
      <c r="F238" s="67"/>
      <c r="G238" s="67"/>
      <c r="H238" s="67"/>
      <c r="I238" s="67"/>
      <c r="J238" s="67"/>
      <c r="K238" s="67"/>
      <c r="L238" s="67"/>
      <c r="M238" s="67"/>
      <c r="N238" s="67"/>
      <c r="O238" s="67"/>
      <c r="P238" s="67"/>
      <c r="Q238" s="67"/>
      <c r="R238" s="67"/>
      <c r="S238" s="67"/>
    </row>
    <row r="239" spans="1:19" ht="13.5">
      <c r="A239" s="67"/>
      <c r="B239" s="67"/>
      <c r="C239" s="67"/>
      <c r="D239" s="67"/>
      <c r="E239" s="67"/>
      <c r="F239" s="67"/>
      <c r="G239" s="67"/>
      <c r="H239" s="67"/>
      <c r="I239" s="67"/>
      <c r="J239" s="67"/>
      <c r="K239" s="67"/>
      <c r="L239" s="67"/>
      <c r="M239" s="67"/>
      <c r="N239" s="67"/>
      <c r="O239" s="67"/>
      <c r="P239" s="67"/>
      <c r="Q239" s="67"/>
      <c r="R239" s="67"/>
      <c r="S239" s="67"/>
    </row>
    <row r="240" spans="1:19" ht="13.5">
      <c r="A240" s="67"/>
      <c r="B240" s="67"/>
      <c r="C240" s="67"/>
      <c r="D240" s="67"/>
      <c r="E240" s="67"/>
      <c r="F240" s="67"/>
      <c r="G240" s="67"/>
      <c r="H240" s="67"/>
      <c r="I240" s="67"/>
      <c r="J240" s="67"/>
      <c r="K240" s="67"/>
      <c r="L240" s="67"/>
      <c r="M240" s="67"/>
      <c r="N240" s="67"/>
      <c r="O240" s="67"/>
      <c r="P240" s="67"/>
      <c r="Q240" s="67"/>
      <c r="R240" s="67"/>
      <c r="S240" s="67"/>
    </row>
    <row r="241" spans="1:19" ht="13.5">
      <c r="A241" s="67"/>
      <c r="B241" s="67"/>
      <c r="C241" s="67"/>
      <c r="D241" s="67"/>
      <c r="E241" s="67"/>
      <c r="F241" s="67"/>
      <c r="G241" s="67"/>
      <c r="H241" s="67"/>
      <c r="I241" s="67"/>
      <c r="J241" s="67"/>
      <c r="K241" s="67"/>
      <c r="L241" s="67"/>
      <c r="M241" s="67"/>
      <c r="N241" s="67"/>
      <c r="O241" s="67"/>
      <c r="P241" s="67"/>
      <c r="Q241" s="67"/>
      <c r="R241" s="67"/>
      <c r="S241" s="67"/>
    </row>
    <row r="242" spans="1:19" ht="13.5">
      <c r="A242" s="67"/>
      <c r="B242" s="67"/>
      <c r="C242" s="67"/>
      <c r="D242" s="67"/>
      <c r="E242" s="67"/>
      <c r="F242" s="67"/>
      <c r="G242" s="67"/>
      <c r="H242" s="67"/>
      <c r="I242" s="67"/>
      <c r="J242" s="67"/>
      <c r="K242" s="67"/>
      <c r="L242" s="67"/>
      <c r="M242" s="67"/>
      <c r="N242" s="67"/>
      <c r="O242" s="67"/>
      <c r="P242" s="67"/>
      <c r="Q242" s="67"/>
      <c r="R242" s="67"/>
      <c r="S242" s="67"/>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mocoshi</dc:creator>
  <cp:keywords/>
  <dc:description/>
  <cp:lastModifiedBy>くにぽん</cp:lastModifiedBy>
  <cp:lastPrinted>2019-12-11T01:42:42Z</cp:lastPrinted>
  <dcterms:created xsi:type="dcterms:W3CDTF">2014-12-23T15:54:37Z</dcterms:created>
  <dcterms:modified xsi:type="dcterms:W3CDTF">2020-02-20T01:56:32Z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